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istribution\Ausschreibungstexte\Atexte_Sammlungen_All Brands\Shure\"/>
    </mc:Choice>
  </mc:AlternateContent>
  <bookViews>
    <workbookView xWindow="0" yWindow="0" windowWidth="28185" windowHeight="11610"/>
  </bookViews>
  <sheets>
    <sheet name="MT_A Shure" sheetId="1" r:id="rId1"/>
  </sheets>
  <calcPr calcId="162913"/>
</workbook>
</file>

<file path=xl/calcChain.xml><?xml version="1.0" encoding="utf-8"?>
<calcChain xmlns="http://schemas.openxmlformats.org/spreadsheetml/2006/main">
  <c r="K1073" i="1" l="1"/>
  <c r="I1073" i="1"/>
  <c r="K1072" i="1"/>
  <c r="I1072" i="1"/>
  <c r="H1072" i="1"/>
  <c r="K1069" i="1"/>
  <c r="H1069" i="1"/>
  <c r="I1069" i="1" s="1"/>
  <c r="K1066" i="1"/>
  <c r="H1066" i="1"/>
  <c r="I1066" i="1" s="1"/>
  <c r="K1063" i="1"/>
  <c r="H1063" i="1"/>
  <c r="H1060" i="1" s="1"/>
  <c r="I1060" i="1" s="1"/>
  <c r="K1060" i="1"/>
  <c r="K1059" i="1"/>
  <c r="H1059" i="1"/>
  <c r="I1059" i="1" s="1"/>
  <c r="K1056" i="1"/>
  <c r="I1056" i="1"/>
  <c r="H1056" i="1"/>
  <c r="K1053" i="1"/>
  <c r="I1053" i="1"/>
  <c r="H1053" i="1"/>
  <c r="K1050" i="1"/>
  <c r="I1050" i="1"/>
  <c r="H1050" i="1"/>
  <c r="K1047" i="1"/>
  <c r="H1047" i="1"/>
  <c r="I1047" i="1" s="1"/>
  <c r="K1044" i="1"/>
  <c r="H1044" i="1"/>
  <c r="I1044" i="1" s="1"/>
  <c r="K1041" i="1"/>
  <c r="H1041" i="1"/>
  <c r="I1041" i="1" s="1"/>
  <c r="K1040" i="1"/>
  <c r="I1040" i="1"/>
  <c r="H1040" i="1"/>
  <c r="K1037" i="1"/>
  <c r="H1037" i="1"/>
  <c r="I1037" i="1" s="1"/>
  <c r="K1034" i="1"/>
  <c r="I1034" i="1"/>
  <c r="H1034" i="1"/>
  <c r="K1031" i="1"/>
  <c r="I1031" i="1"/>
  <c r="H1031" i="1"/>
  <c r="K1028" i="1"/>
  <c r="I1028" i="1"/>
  <c r="H1028" i="1"/>
  <c r="H1025" i="1" s="1"/>
  <c r="K1025" i="1"/>
  <c r="K1024" i="1"/>
  <c r="K1023" i="1"/>
  <c r="H1023" i="1"/>
  <c r="I1023" i="1" s="1"/>
  <c r="K1020" i="1"/>
  <c r="I1020" i="1"/>
  <c r="H1020" i="1"/>
  <c r="K1017" i="1"/>
  <c r="H1017" i="1"/>
  <c r="I1017" i="1" s="1"/>
  <c r="K1014" i="1"/>
  <c r="I1014" i="1"/>
  <c r="H1014" i="1"/>
  <c r="K1011" i="1"/>
  <c r="I1011" i="1"/>
  <c r="H1011" i="1"/>
  <c r="K1008" i="1"/>
  <c r="I1008" i="1"/>
  <c r="H1008" i="1"/>
  <c r="K1005" i="1"/>
  <c r="H1005" i="1"/>
  <c r="H1002" i="1" s="1"/>
  <c r="I1002" i="1" s="1"/>
  <c r="K1002" i="1"/>
  <c r="K1001" i="1"/>
  <c r="H1001" i="1"/>
  <c r="H995" i="1" s="1"/>
  <c r="I995" i="1" s="1"/>
  <c r="K998" i="1"/>
  <c r="I998" i="1"/>
  <c r="H998" i="1"/>
  <c r="K995" i="1"/>
  <c r="K994" i="1"/>
  <c r="I994" i="1"/>
  <c r="H994" i="1"/>
  <c r="H991" i="1" s="1"/>
  <c r="I991" i="1" s="1"/>
  <c r="K991" i="1"/>
  <c r="K990" i="1"/>
  <c r="I990" i="1"/>
  <c r="H990" i="1"/>
  <c r="K987" i="1"/>
  <c r="H987" i="1"/>
  <c r="H984" i="1" s="1"/>
  <c r="I984" i="1" s="1"/>
  <c r="K984" i="1"/>
  <c r="K983" i="1"/>
  <c r="H983" i="1"/>
  <c r="I983" i="1" s="1"/>
  <c r="K980" i="1"/>
  <c r="I980" i="1"/>
  <c r="H980" i="1"/>
  <c r="K977" i="1"/>
  <c r="H977" i="1"/>
  <c r="I977" i="1" s="1"/>
  <c r="K974" i="1"/>
  <c r="I974" i="1"/>
  <c r="H974" i="1"/>
  <c r="K971" i="1"/>
  <c r="I971" i="1"/>
  <c r="H971" i="1"/>
  <c r="K968" i="1"/>
  <c r="I968" i="1"/>
  <c r="H968" i="1"/>
  <c r="K965" i="1"/>
  <c r="H965" i="1"/>
  <c r="H962" i="1" s="1"/>
  <c r="K962" i="1"/>
  <c r="K961" i="1"/>
  <c r="K960" i="1"/>
  <c r="I960" i="1"/>
  <c r="H960" i="1"/>
  <c r="K957" i="1"/>
  <c r="H957" i="1"/>
  <c r="I957" i="1" s="1"/>
  <c r="K954" i="1"/>
  <c r="I954" i="1"/>
  <c r="H954" i="1"/>
  <c r="K951" i="1"/>
  <c r="I951" i="1"/>
  <c r="H951" i="1"/>
  <c r="K948" i="1"/>
  <c r="I948" i="1"/>
  <c r="H948" i="1"/>
  <c r="K945" i="1"/>
  <c r="H945" i="1"/>
  <c r="I945" i="1" s="1"/>
  <c r="K942" i="1"/>
  <c r="H942" i="1"/>
  <c r="I942" i="1" s="1"/>
  <c r="K939" i="1"/>
  <c r="H939" i="1"/>
  <c r="I939" i="1" s="1"/>
  <c r="K936" i="1"/>
  <c r="I936" i="1"/>
  <c r="H936" i="1"/>
  <c r="K933" i="1"/>
  <c r="H933" i="1"/>
  <c r="I933" i="1" s="1"/>
  <c r="K930" i="1"/>
  <c r="I930" i="1"/>
  <c r="H930" i="1"/>
  <c r="K927" i="1"/>
  <c r="I927" i="1"/>
  <c r="H927" i="1"/>
  <c r="K924" i="1"/>
  <c r="I924" i="1"/>
  <c r="H924" i="1"/>
  <c r="K921" i="1"/>
  <c r="H921" i="1"/>
  <c r="I921" i="1" s="1"/>
  <c r="K918" i="1"/>
  <c r="H918" i="1"/>
  <c r="I918" i="1" s="1"/>
  <c r="K915" i="1"/>
  <c r="H915" i="1"/>
  <c r="K914" i="1"/>
  <c r="K913" i="1"/>
  <c r="H913" i="1"/>
  <c r="I913" i="1" s="1"/>
  <c r="K910" i="1"/>
  <c r="I910" i="1"/>
  <c r="H910" i="1"/>
  <c r="K907" i="1"/>
  <c r="I907" i="1"/>
  <c r="H907" i="1"/>
  <c r="K904" i="1"/>
  <c r="I904" i="1"/>
  <c r="H904" i="1"/>
  <c r="K901" i="1"/>
  <c r="H901" i="1"/>
  <c r="I901" i="1" s="1"/>
  <c r="K898" i="1"/>
  <c r="H898" i="1"/>
  <c r="I898" i="1" s="1"/>
  <c r="K895" i="1"/>
  <c r="H895" i="1"/>
  <c r="I895" i="1" s="1"/>
  <c r="K892" i="1"/>
  <c r="I892" i="1"/>
  <c r="H892" i="1"/>
  <c r="K889" i="1"/>
  <c r="H889" i="1"/>
  <c r="I889" i="1" s="1"/>
  <c r="K886" i="1"/>
  <c r="I886" i="1"/>
  <c r="H886" i="1"/>
  <c r="K883" i="1"/>
  <c r="I883" i="1"/>
  <c r="H883" i="1"/>
  <c r="K880" i="1"/>
  <c r="I880" i="1"/>
  <c r="H880" i="1"/>
  <c r="K877" i="1"/>
  <c r="H877" i="1"/>
  <c r="I877" i="1" s="1"/>
  <c r="K874" i="1"/>
  <c r="H874" i="1"/>
  <c r="I874" i="1" s="1"/>
  <c r="K871" i="1"/>
  <c r="H871" i="1"/>
  <c r="I871" i="1" s="1"/>
  <c r="K870" i="1"/>
  <c r="I870" i="1"/>
  <c r="K869" i="1"/>
  <c r="H869" i="1"/>
  <c r="I869" i="1" s="1"/>
  <c r="K866" i="1"/>
  <c r="H866" i="1"/>
  <c r="I866" i="1" s="1"/>
  <c r="K863" i="1"/>
  <c r="I863" i="1"/>
  <c r="H863" i="1"/>
  <c r="K860" i="1"/>
  <c r="H860" i="1"/>
  <c r="H854" i="1" s="1"/>
  <c r="I854" i="1" s="1"/>
  <c r="K857" i="1"/>
  <c r="I857" i="1"/>
  <c r="H857" i="1"/>
  <c r="K854" i="1"/>
  <c r="K853" i="1"/>
  <c r="I853" i="1"/>
  <c r="H853" i="1"/>
  <c r="K850" i="1"/>
  <c r="H850" i="1"/>
  <c r="I850" i="1" s="1"/>
  <c r="K847" i="1"/>
  <c r="H847" i="1"/>
  <c r="I847" i="1" s="1"/>
  <c r="K844" i="1"/>
  <c r="H844" i="1"/>
  <c r="I844" i="1" s="1"/>
  <c r="K841" i="1"/>
  <c r="I841" i="1"/>
  <c r="H841" i="1"/>
  <c r="K838" i="1"/>
  <c r="H838" i="1"/>
  <c r="I838" i="1" s="1"/>
  <c r="K835" i="1"/>
  <c r="I835" i="1"/>
  <c r="H835" i="1"/>
  <c r="K832" i="1"/>
  <c r="H832" i="1"/>
  <c r="I832" i="1" s="1"/>
  <c r="K829" i="1"/>
  <c r="I829" i="1"/>
  <c r="H829" i="1"/>
  <c r="K826" i="1"/>
  <c r="H826" i="1"/>
  <c r="I826" i="1" s="1"/>
  <c r="K823" i="1"/>
  <c r="H823" i="1"/>
  <c r="I823" i="1" s="1"/>
  <c r="K820" i="1"/>
  <c r="H820" i="1"/>
  <c r="I820" i="1" s="1"/>
  <c r="K817" i="1"/>
  <c r="I817" i="1"/>
  <c r="H817" i="1"/>
  <c r="K814" i="1"/>
  <c r="H814" i="1"/>
  <c r="I814" i="1" s="1"/>
  <c r="K811" i="1"/>
  <c r="I811" i="1"/>
  <c r="H811" i="1"/>
  <c r="K808" i="1"/>
  <c r="H808" i="1"/>
  <c r="I808" i="1" s="1"/>
  <c r="K805" i="1"/>
  <c r="I805" i="1"/>
  <c r="H805" i="1"/>
  <c r="K802" i="1"/>
  <c r="H802" i="1"/>
  <c r="I802" i="1" s="1"/>
  <c r="K799" i="1"/>
  <c r="H799" i="1"/>
  <c r="I799" i="1" s="1"/>
  <c r="K796" i="1"/>
  <c r="H796" i="1"/>
  <c r="I796" i="1" s="1"/>
  <c r="K793" i="1"/>
  <c r="I793" i="1"/>
  <c r="H793" i="1"/>
  <c r="K790" i="1"/>
  <c r="H790" i="1"/>
  <c r="I790" i="1" s="1"/>
  <c r="K787" i="1"/>
  <c r="I787" i="1"/>
  <c r="H787" i="1"/>
  <c r="K784" i="1"/>
  <c r="H784" i="1"/>
  <c r="I784" i="1" s="1"/>
  <c r="K781" i="1"/>
  <c r="I781" i="1"/>
  <c r="H781" i="1"/>
  <c r="K778" i="1"/>
  <c r="K777" i="1"/>
  <c r="H777" i="1"/>
  <c r="I777" i="1" s="1"/>
  <c r="K774" i="1"/>
  <c r="H774" i="1"/>
  <c r="I774" i="1" s="1"/>
  <c r="K771" i="1"/>
  <c r="I771" i="1"/>
  <c r="H771" i="1"/>
  <c r="K768" i="1"/>
  <c r="H768" i="1"/>
  <c r="I768" i="1" s="1"/>
  <c r="K765" i="1"/>
  <c r="I765" i="1"/>
  <c r="H765" i="1"/>
  <c r="K762" i="1"/>
  <c r="H762" i="1"/>
  <c r="I762" i="1" s="1"/>
  <c r="K759" i="1"/>
  <c r="I759" i="1"/>
  <c r="H759" i="1"/>
  <c r="K756" i="1"/>
  <c r="K755" i="1"/>
  <c r="H755" i="1"/>
  <c r="I755" i="1" s="1"/>
  <c r="K752" i="1"/>
  <c r="H752" i="1"/>
  <c r="I752" i="1" s="1"/>
  <c r="K749" i="1"/>
  <c r="I749" i="1"/>
  <c r="H749" i="1"/>
  <c r="K746" i="1"/>
  <c r="H746" i="1"/>
  <c r="I746" i="1" s="1"/>
  <c r="K743" i="1"/>
  <c r="K742" i="1"/>
  <c r="H742" i="1"/>
  <c r="I742" i="1" s="1"/>
  <c r="K739" i="1"/>
  <c r="I739" i="1"/>
  <c r="H739" i="1"/>
  <c r="K736" i="1"/>
  <c r="H736" i="1"/>
  <c r="I736" i="1" s="1"/>
  <c r="K733" i="1"/>
  <c r="H733" i="1"/>
  <c r="I733" i="1" s="1"/>
  <c r="K730" i="1"/>
  <c r="H730" i="1"/>
  <c r="I730" i="1" s="1"/>
  <c r="K727" i="1"/>
  <c r="I727" i="1"/>
  <c r="H727" i="1"/>
  <c r="K724" i="1"/>
  <c r="H724" i="1"/>
  <c r="I724" i="1" s="1"/>
  <c r="K721" i="1"/>
  <c r="I721" i="1"/>
  <c r="H721" i="1"/>
  <c r="K718" i="1"/>
  <c r="I718" i="1"/>
  <c r="H718" i="1"/>
  <c r="K715" i="1"/>
  <c r="I715" i="1"/>
  <c r="H715" i="1"/>
  <c r="K712" i="1"/>
  <c r="H712" i="1"/>
  <c r="I712" i="1" s="1"/>
  <c r="K709" i="1"/>
  <c r="H709" i="1"/>
  <c r="I709" i="1" s="1"/>
  <c r="K706" i="1"/>
  <c r="H706" i="1"/>
  <c r="I706" i="1" s="1"/>
  <c r="K703" i="1"/>
  <c r="I703" i="1"/>
  <c r="H703" i="1"/>
  <c r="K700" i="1"/>
  <c r="H700" i="1"/>
  <c r="I700" i="1" s="1"/>
  <c r="K697" i="1"/>
  <c r="I697" i="1"/>
  <c r="H697" i="1"/>
  <c r="K694" i="1"/>
  <c r="I694" i="1"/>
  <c r="H694" i="1"/>
  <c r="K691" i="1"/>
  <c r="I691" i="1"/>
  <c r="H691" i="1"/>
  <c r="K688" i="1"/>
  <c r="H688" i="1"/>
  <c r="I688" i="1" s="1"/>
  <c r="K685" i="1"/>
  <c r="H685" i="1"/>
  <c r="I685" i="1" s="1"/>
  <c r="K682" i="1"/>
  <c r="H682" i="1"/>
  <c r="I682" i="1" s="1"/>
  <c r="K679" i="1"/>
  <c r="I679" i="1"/>
  <c r="H679" i="1"/>
  <c r="K676" i="1"/>
  <c r="H676" i="1"/>
  <c r="I676" i="1" s="1"/>
  <c r="K673" i="1"/>
  <c r="I673" i="1"/>
  <c r="H673" i="1"/>
  <c r="K670" i="1"/>
  <c r="I670" i="1"/>
  <c r="H670" i="1"/>
  <c r="K667" i="1"/>
  <c r="I667" i="1"/>
  <c r="H667" i="1"/>
  <c r="K664" i="1"/>
  <c r="K663" i="1"/>
  <c r="H663" i="1"/>
  <c r="I663" i="1" s="1"/>
  <c r="K660" i="1"/>
  <c r="H660" i="1"/>
  <c r="I660" i="1" s="1"/>
  <c r="K657" i="1"/>
  <c r="I657" i="1"/>
  <c r="H657" i="1"/>
  <c r="K654" i="1"/>
  <c r="H654" i="1"/>
  <c r="I654" i="1" s="1"/>
  <c r="K651" i="1"/>
  <c r="I651" i="1"/>
  <c r="H651" i="1"/>
  <c r="K648" i="1"/>
  <c r="I648" i="1"/>
  <c r="H648" i="1"/>
  <c r="K645" i="1"/>
  <c r="I645" i="1"/>
  <c r="H645" i="1"/>
  <c r="K642" i="1"/>
  <c r="H642" i="1"/>
  <c r="I642" i="1" s="1"/>
  <c r="K639" i="1"/>
  <c r="H639" i="1"/>
  <c r="I639" i="1" s="1"/>
  <c r="K636" i="1"/>
  <c r="H636" i="1"/>
  <c r="I636" i="1" s="1"/>
  <c r="K633" i="1"/>
  <c r="I633" i="1"/>
  <c r="H633" i="1"/>
  <c r="K630" i="1"/>
  <c r="H630" i="1"/>
  <c r="I630" i="1" s="1"/>
  <c r="K627" i="1"/>
  <c r="I627" i="1"/>
  <c r="H627" i="1"/>
  <c r="K624" i="1"/>
  <c r="I624" i="1"/>
  <c r="H624" i="1"/>
  <c r="K621" i="1"/>
  <c r="I621" i="1"/>
  <c r="H621" i="1"/>
  <c r="K618" i="1"/>
  <c r="H618" i="1"/>
  <c r="H615" i="1" s="1"/>
  <c r="K615" i="1"/>
  <c r="K608" i="1"/>
  <c r="K607" i="1"/>
  <c r="I607" i="1"/>
  <c r="H607" i="1"/>
  <c r="K604" i="1"/>
  <c r="H604" i="1"/>
  <c r="I604" i="1" s="1"/>
  <c r="K601" i="1"/>
  <c r="I601" i="1"/>
  <c r="H601" i="1"/>
  <c r="K598" i="1"/>
  <c r="I598" i="1"/>
  <c r="H598" i="1"/>
  <c r="K595" i="1"/>
  <c r="I595" i="1"/>
  <c r="H595" i="1"/>
  <c r="K592" i="1"/>
  <c r="H592" i="1"/>
  <c r="I592" i="1" s="1"/>
  <c r="K589" i="1"/>
  <c r="H589" i="1"/>
  <c r="I589" i="1" s="1"/>
  <c r="K586" i="1"/>
  <c r="H586" i="1"/>
  <c r="I586" i="1" s="1"/>
  <c r="K583" i="1"/>
  <c r="I583" i="1"/>
  <c r="H583" i="1"/>
  <c r="K580" i="1"/>
  <c r="H580" i="1"/>
  <c r="I580" i="1" s="1"/>
  <c r="K577" i="1"/>
  <c r="I577" i="1"/>
  <c r="H577" i="1"/>
  <c r="K574" i="1"/>
  <c r="I574" i="1"/>
  <c r="H574" i="1"/>
  <c r="K571" i="1"/>
  <c r="I571" i="1"/>
  <c r="H571" i="1"/>
  <c r="K568" i="1"/>
  <c r="H568" i="1"/>
  <c r="I568" i="1" s="1"/>
  <c r="K565" i="1"/>
  <c r="H565" i="1"/>
  <c r="I565" i="1" s="1"/>
  <c r="K562" i="1"/>
  <c r="H562" i="1"/>
  <c r="I562" i="1" s="1"/>
  <c r="K559" i="1"/>
  <c r="I559" i="1"/>
  <c r="H559" i="1"/>
  <c r="K556" i="1"/>
  <c r="H556" i="1"/>
  <c r="I556" i="1" s="1"/>
  <c r="K553" i="1"/>
  <c r="I553" i="1"/>
  <c r="H553" i="1"/>
  <c r="K550" i="1"/>
  <c r="I550" i="1"/>
  <c r="H550" i="1"/>
  <c r="K547" i="1"/>
  <c r="I547" i="1"/>
  <c r="H547" i="1"/>
  <c r="K544" i="1"/>
  <c r="H544" i="1"/>
  <c r="I544" i="1" s="1"/>
  <c r="K541" i="1"/>
  <c r="I541" i="1"/>
  <c r="K538" i="1"/>
  <c r="I538" i="1"/>
  <c r="K535" i="1"/>
  <c r="K534" i="1"/>
  <c r="I534" i="1"/>
  <c r="H534" i="1"/>
  <c r="K531" i="1"/>
  <c r="I531" i="1"/>
  <c r="H531" i="1"/>
  <c r="K528" i="1"/>
  <c r="H528" i="1"/>
  <c r="I528" i="1" s="1"/>
  <c r="K525" i="1"/>
  <c r="H525" i="1"/>
  <c r="I525" i="1" s="1"/>
  <c r="K522" i="1"/>
  <c r="H522" i="1"/>
  <c r="I522" i="1" s="1"/>
  <c r="K519" i="1"/>
  <c r="I519" i="1"/>
  <c r="H519" i="1"/>
  <c r="K516" i="1"/>
  <c r="H516" i="1"/>
  <c r="I516" i="1" s="1"/>
  <c r="K513" i="1"/>
  <c r="I513" i="1"/>
  <c r="H513" i="1"/>
  <c r="K510" i="1"/>
  <c r="I510" i="1"/>
  <c r="H510" i="1"/>
  <c r="K507" i="1"/>
  <c r="I507" i="1"/>
  <c r="H507" i="1"/>
  <c r="K504" i="1"/>
  <c r="H504" i="1"/>
  <c r="I504" i="1" s="1"/>
  <c r="K501" i="1"/>
  <c r="H501" i="1"/>
  <c r="I501" i="1" s="1"/>
  <c r="K498" i="1"/>
  <c r="H498" i="1"/>
  <c r="I498" i="1" s="1"/>
  <c r="K495" i="1"/>
  <c r="I495" i="1"/>
  <c r="H495" i="1"/>
  <c r="K492" i="1"/>
  <c r="H492" i="1"/>
  <c r="H486" i="1" s="1"/>
  <c r="I486" i="1" s="1"/>
  <c r="K489" i="1"/>
  <c r="I489" i="1"/>
  <c r="H489" i="1"/>
  <c r="K486" i="1"/>
  <c r="K485" i="1"/>
  <c r="I485" i="1"/>
  <c r="H485" i="1"/>
  <c r="K482" i="1"/>
  <c r="H482" i="1"/>
  <c r="I482" i="1" s="1"/>
  <c r="K479" i="1"/>
  <c r="H479" i="1"/>
  <c r="I479" i="1" s="1"/>
  <c r="K476" i="1"/>
  <c r="H476" i="1"/>
  <c r="I476" i="1" s="1"/>
  <c r="K473" i="1"/>
  <c r="I473" i="1"/>
  <c r="H473" i="1"/>
  <c r="K470" i="1"/>
  <c r="H470" i="1"/>
  <c r="I470" i="1" s="1"/>
  <c r="K467" i="1"/>
  <c r="I467" i="1"/>
  <c r="H467" i="1"/>
  <c r="K464" i="1"/>
  <c r="I464" i="1"/>
  <c r="H464" i="1"/>
  <c r="K461" i="1"/>
  <c r="I461" i="1"/>
  <c r="H461" i="1"/>
  <c r="K458" i="1"/>
  <c r="H458" i="1"/>
  <c r="I458" i="1" s="1"/>
  <c r="K455" i="1"/>
  <c r="H455" i="1"/>
  <c r="I455" i="1" s="1"/>
  <c r="K452" i="1"/>
  <c r="H452" i="1"/>
  <c r="I452" i="1" s="1"/>
  <c r="K449" i="1"/>
  <c r="I449" i="1"/>
  <c r="H449" i="1"/>
  <c r="K446" i="1"/>
  <c r="H446" i="1"/>
  <c r="I446" i="1" s="1"/>
  <c r="K443" i="1"/>
  <c r="I443" i="1"/>
  <c r="H443" i="1"/>
  <c r="K440" i="1"/>
  <c r="I440" i="1"/>
  <c r="H440" i="1"/>
  <c r="K437" i="1"/>
  <c r="K436" i="1"/>
  <c r="H436" i="1"/>
  <c r="I436" i="1" s="1"/>
  <c r="K433" i="1"/>
  <c r="H433" i="1"/>
  <c r="I433" i="1" s="1"/>
  <c r="K430" i="1"/>
  <c r="H430" i="1"/>
  <c r="I430" i="1" s="1"/>
  <c r="K427" i="1"/>
  <c r="I427" i="1"/>
  <c r="H427" i="1"/>
  <c r="K424" i="1"/>
  <c r="H424" i="1"/>
  <c r="I424" i="1" s="1"/>
  <c r="K421" i="1"/>
  <c r="I421" i="1"/>
  <c r="H421" i="1"/>
  <c r="K418" i="1"/>
  <c r="I418" i="1"/>
  <c r="H418" i="1"/>
  <c r="K415" i="1"/>
  <c r="I415" i="1"/>
  <c r="H415" i="1"/>
  <c r="K412" i="1"/>
  <c r="H412" i="1"/>
  <c r="I412" i="1" s="1"/>
  <c r="K409" i="1"/>
  <c r="H409" i="1"/>
  <c r="I409" i="1" s="1"/>
  <c r="K406" i="1"/>
  <c r="H406" i="1"/>
  <c r="I406" i="1" s="1"/>
  <c r="K403" i="1"/>
  <c r="I403" i="1"/>
  <c r="H403" i="1"/>
  <c r="K400" i="1"/>
  <c r="H400" i="1"/>
  <c r="I400" i="1" s="1"/>
  <c r="K397" i="1"/>
  <c r="I397" i="1"/>
  <c r="H397" i="1"/>
  <c r="K394" i="1"/>
  <c r="I394" i="1"/>
  <c r="H394" i="1"/>
  <c r="K391" i="1"/>
  <c r="I391" i="1"/>
  <c r="H391" i="1"/>
  <c r="K388" i="1"/>
  <c r="H388" i="1"/>
  <c r="I388" i="1" s="1"/>
  <c r="K385" i="1"/>
  <c r="H385" i="1"/>
  <c r="I385" i="1" s="1"/>
  <c r="K382" i="1"/>
  <c r="H382" i="1"/>
  <c r="I382" i="1" s="1"/>
  <c r="K379" i="1"/>
  <c r="I379" i="1"/>
  <c r="H379" i="1"/>
  <c r="K376" i="1"/>
  <c r="H376" i="1"/>
  <c r="I376" i="1" s="1"/>
  <c r="K373" i="1"/>
  <c r="I373" i="1"/>
  <c r="H373" i="1"/>
  <c r="K370" i="1"/>
  <c r="I370" i="1"/>
  <c r="H370" i="1"/>
  <c r="K367" i="1"/>
  <c r="I367" i="1"/>
  <c r="H367" i="1"/>
  <c r="K364" i="1"/>
  <c r="H364" i="1"/>
  <c r="H361" i="1" s="1"/>
  <c r="I361" i="1" s="1"/>
  <c r="K361" i="1"/>
  <c r="K360" i="1"/>
  <c r="I360" i="1"/>
  <c r="K359" i="1"/>
  <c r="H359" i="1"/>
  <c r="I359" i="1" s="1"/>
  <c r="K356" i="1"/>
  <c r="H356" i="1"/>
  <c r="I356" i="1" s="1"/>
  <c r="K353" i="1"/>
  <c r="H353" i="1"/>
  <c r="I353" i="1" s="1"/>
  <c r="K350" i="1"/>
  <c r="I350" i="1"/>
  <c r="H350" i="1"/>
  <c r="K347" i="1"/>
  <c r="H347" i="1"/>
  <c r="I347" i="1" s="1"/>
  <c r="K344" i="1"/>
  <c r="I344" i="1"/>
  <c r="H344" i="1"/>
  <c r="K341" i="1"/>
  <c r="I341" i="1"/>
  <c r="H341" i="1"/>
  <c r="K338" i="1"/>
  <c r="K337" i="1"/>
  <c r="H337" i="1"/>
  <c r="I337" i="1" s="1"/>
  <c r="K334" i="1"/>
  <c r="H334" i="1"/>
  <c r="I334" i="1" s="1"/>
  <c r="K331" i="1"/>
  <c r="H331" i="1"/>
  <c r="I331" i="1" s="1"/>
  <c r="K328" i="1"/>
  <c r="I328" i="1"/>
  <c r="H328" i="1"/>
  <c r="K325" i="1"/>
  <c r="H325" i="1"/>
  <c r="I325" i="1" s="1"/>
  <c r="K322" i="1"/>
  <c r="I322" i="1"/>
  <c r="H322" i="1"/>
  <c r="K319" i="1"/>
  <c r="I319" i="1"/>
  <c r="H319" i="1"/>
  <c r="K316" i="1"/>
  <c r="I316" i="1"/>
  <c r="H316" i="1"/>
  <c r="K313" i="1"/>
  <c r="H313" i="1"/>
  <c r="I313" i="1" s="1"/>
  <c r="K310" i="1"/>
  <c r="H310" i="1"/>
  <c r="I310" i="1" s="1"/>
  <c r="K307" i="1"/>
  <c r="H307" i="1"/>
  <c r="I307" i="1" s="1"/>
  <c r="K304" i="1"/>
  <c r="I304" i="1"/>
  <c r="H304" i="1"/>
  <c r="K301" i="1"/>
  <c r="H301" i="1"/>
  <c r="I301" i="1" s="1"/>
  <c r="K298" i="1"/>
  <c r="I298" i="1"/>
  <c r="H298" i="1"/>
  <c r="K295" i="1"/>
  <c r="I295" i="1"/>
  <c r="H295" i="1"/>
  <c r="K292" i="1"/>
  <c r="I292" i="1"/>
  <c r="H292" i="1"/>
  <c r="K289" i="1"/>
  <c r="H289" i="1"/>
  <c r="I289" i="1" s="1"/>
  <c r="K286" i="1"/>
  <c r="H286" i="1"/>
  <c r="I286" i="1" s="1"/>
  <c r="K283" i="1"/>
  <c r="H283" i="1"/>
  <c r="I283" i="1" s="1"/>
  <c r="K280" i="1"/>
  <c r="I280" i="1"/>
  <c r="H280" i="1"/>
  <c r="K277" i="1"/>
  <c r="H277" i="1"/>
  <c r="I277" i="1" s="1"/>
  <c r="K274" i="1"/>
  <c r="I274" i="1"/>
  <c r="H274" i="1"/>
  <c r="K271" i="1"/>
  <c r="I271" i="1"/>
  <c r="H271" i="1"/>
  <c r="K268" i="1"/>
  <c r="I268" i="1"/>
  <c r="H268" i="1"/>
  <c r="K265" i="1"/>
  <c r="H265" i="1"/>
  <c r="I265" i="1" s="1"/>
  <c r="K262" i="1"/>
  <c r="H262" i="1"/>
  <c r="I262" i="1" s="1"/>
  <c r="K259" i="1"/>
  <c r="H259" i="1"/>
  <c r="I259" i="1" s="1"/>
  <c r="K256" i="1"/>
  <c r="I256" i="1"/>
  <c r="H256" i="1"/>
  <c r="K253" i="1"/>
  <c r="H253" i="1"/>
  <c r="I253" i="1" s="1"/>
  <c r="K250" i="1"/>
  <c r="I250" i="1"/>
  <c r="H250" i="1"/>
  <c r="K247" i="1"/>
  <c r="I247" i="1"/>
  <c r="H247" i="1"/>
  <c r="K244" i="1"/>
  <c r="I244" i="1"/>
  <c r="H244" i="1"/>
  <c r="K241" i="1"/>
  <c r="K240" i="1"/>
  <c r="H240" i="1"/>
  <c r="I240" i="1" s="1"/>
  <c r="K237" i="1"/>
  <c r="H237" i="1"/>
  <c r="I237" i="1" s="1"/>
  <c r="K234" i="1"/>
  <c r="I234" i="1"/>
  <c r="H234" i="1"/>
  <c r="K231" i="1"/>
  <c r="H231" i="1"/>
  <c r="I231" i="1" s="1"/>
  <c r="K228" i="1"/>
  <c r="I228" i="1"/>
  <c r="H228" i="1"/>
  <c r="K225" i="1"/>
  <c r="I225" i="1"/>
  <c r="H225" i="1"/>
  <c r="K222" i="1"/>
  <c r="I222" i="1"/>
  <c r="H222" i="1"/>
  <c r="K219" i="1"/>
  <c r="H219" i="1"/>
  <c r="I219" i="1" s="1"/>
  <c r="K216" i="1"/>
  <c r="H216" i="1"/>
  <c r="I216" i="1" s="1"/>
  <c r="K213" i="1"/>
  <c r="H213" i="1"/>
  <c r="I213" i="1" s="1"/>
  <c r="K210" i="1"/>
  <c r="I210" i="1"/>
  <c r="H210" i="1"/>
  <c r="K207" i="1"/>
  <c r="H207" i="1"/>
  <c r="I207" i="1" s="1"/>
  <c r="K204" i="1"/>
  <c r="I204" i="1"/>
  <c r="H204" i="1"/>
  <c r="K201" i="1"/>
  <c r="I201" i="1"/>
  <c r="H201" i="1"/>
  <c r="K198" i="1"/>
  <c r="I198" i="1"/>
  <c r="H198" i="1"/>
  <c r="K195" i="1"/>
  <c r="H195" i="1"/>
  <c r="I195" i="1" s="1"/>
  <c r="K192" i="1"/>
  <c r="H192" i="1"/>
  <c r="I192" i="1" s="1"/>
  <c r="K189" i="1"/>
  <c r="H189" i="1"/>
  <c r="H186" i="1" s="1"/>
  <c r="K186" i="1"/>
  <c r="K185" i="1"/>
  <c r="K184" i="1"/>
  <c r="I184" i="1"/>
  <c r="H184" i="1"/>
  <c r="H181" i="1" s="1"/>
  <c r="I181" i="1" s="1"/>
  <c r="K181" i="1"/>
  <c r="K180" i="1"/>
  <c r="I180" i="1"/>
  <c r="H180" i="1"/>
  <c r="K177" i="1"/>
  <c r="H177" i="1"/>
  <c r="I177" i="1" s="1"/>
  <c r="K174" i="1"/>
  <c r="H174" i="1"/>
  <c r="I174" i="1" s="1"/>
  <c r="K171" i="1"/>
  <c r="H171" i="1"/>
  <c r="I171" i="1" s="1"/>
  <c r="K168" i="1"/>
  <c r="I168" i="1"/>
  <c r="H168" i="1"/>
  <c r="K165" i="1"/>
  <c r="H165" i="1"/>
  <c r="I165" i="1" s="1"/>
  <c r="K162" i="1"/>
  <c r="I162" i="1"/>
  <c r="H162" i="1"/>
  <c r="K159" i="1"/>
  <c r="I159" i="1"/>
  <c r="H159" i="1"/>
  <c r="K156" i="1"/>
  <c r="I156" i="1"/>
  <c r="H156" i="1"/>
  <c r="K153" i="1"/>
  <c r="H153" i="1"/>
  <c r="I153" i="1" s="1"/>
  <c r="K150" i="1"/>
  <c r="H150" i="1"/>
  <c r="I150" i="1" s="1"/>
  <c r="K147" i="1"/>
  <c r="H147" i="1"/>
  <c r="I147" i="1" s="1"/>
  <c r="K144" i="1"/>
  <c r="I144" i="1"/>
  <c r="H144" i="1"/>
  <c r="K141" i="1"/>
  <c r="H141" i="1"/>
  <c r="I141" i="1" s="1"/>
  <c r="K138" i="1"/>
  <c r="I138" i="1"/>
  <c r="H138" i="1"/>
  <c r="K135" i="1"/>
  <c r="I135" i="1"/>
  <c r="H135" i="1"/>
  <c r="K132" i="1"/>
  <c r="K131" i="1"/>
  <c r="H131" i="1"/>
  <c r="I131" i="1" s="1"/>
  <c r="K128" i="1"/>
  <c r="H128" i="1"/>
  <c r="I128" i="1" s="1"/>
  <c r="K125" i="1"/>
  <c r="H125" i="1"/>
  <c r="I125" i="1" s="1"/>
  <c r="K122" i="1"/>
  <c r="I122" i="1"/>
  <c r="H122" i="1"/>
  <c r="K119" i="1"/>
  <c r="H119" i="1"/>
  <c r="I119" i="1" s="1"/>
  <c r="K116" i="1"/>
  <c r="K115" i="1"/>
  <c r="I115" i="1"/>
  <c r="H115" i="1"/>
  <c r="K112" i="1"/>
  <c r="I112" i="1"/>
  <c r="H112" i="1"/>
  <c r="K109" i="1"/>
  <c r="H109" i="1"/>
  <c r="I109" i="1" s="1"/>
  <c r="K106" i="1"/>
  <c r="H106" i="1"/>
  <c r="I106" i="1" s="1"/>
  <c r="K103" i="1"/>
  <c r="H103" i="1"/>
  <c r="H97" i="1" s="1"/>
  <c r="I97" i="1" s="1"/>
  <c r="K100" i="1"/>
  <c r="I100" i="1"/>
  <c r="H100" i="1"/>
  <c r="K97" i="1"/>
  <c r="K96" i="1"/>
  <c r="I96" i="1"/>
  <c r="H96" i="1"/>
  <c r="K93" i="1"/>
  <c r="I93" i="1"/>
  <c r="H93" i="1"/>
  <c r="K90" i="1"/>
  <c r="I90" i="1"/>
  <c r="H90" i="1"/>
  <c r="K87" i="1"/>
  <c r="H87" i="1"/>
  <c r="I87" i="1" s="1"/>
  <c r="K84" i="1"/>
  <c r="H84" i="1"/>
  <c r="I84" i="1" s="1"/>
  <c r="K81" i="1"/>
  <c r="H81" i="1"/>
  <c r="I81" i="1" s="1"/>
  <c r="K78" i="1"/>
  <c r="I78" i="1"/>
  <c r="H78" i="1"/>
  <c r="K75" i="1"/>
  <c r="H75" i="1"/>
  <c r="I75" i="1" s="1"/>
  <c r="K72" i="1"/>
  <c r="I72" i="1"/>
  <c r="H72" i="1"/>
  <c r="K69" i="1"/>
  <c r="I69" i="1"/>
  <c r="H69" i="1"/>
  <c r="K66" i="1"/>
  <c r="I66" i="1"/>
  <c r="H66" i="1"/>
  <c r="K63" i="1"/>
  <c r="H63" i="1"/>
  <c r="I63" i="1" s="1"/>
  <c r="K60" i="1"/>
  <c r="H60" i="1"/>
  <c r="I60" i="1" s="1"/>
  <c r="K57" i="1"/>
  <c r="H57" i="1"/>
  <c r="H54" i="1" s="1"/>
  <c r="I54" i="1" s="1"/>
  <c r="K54" i="1"/>
  <c r="K53" i="1"/>
  <c r="H53" i="1"/>
  <c r="I53" i="1" s="1"/>
  <c r="K50" i="1"/>
  <c r="I50" i="1"/>
  <c r="H50" i="1"/>
  <c r="K47" i="1"/>
  <c r="I47" i="1"/>
  <c r="H47" i="1"/>
  <c r="K44" i="1"/>
  <c r="K43" i="1"/>
  <c r="H43" i="1"/>
  <c r="I43" i="1" s="1"/>
  <c r="K40" i="1"/>
  <c r="H40" i="1"/>
  <c r="I40" i="1" s="1"/>
  <c r="K37" i="1"/>
  <c r="H37" i="1"/>
  <c r="I37" i="1" s="1"/>
  <c r="K34" i="1"/>
  <c r="I34" i="1"/>
  <c r="H34" i="1"/>
  <c r="K31" i="1"/>
  <c r="H31" i="1"/>
  <c r="H25" i="1" s="1"/>
  <c r="K28" i="1"/>
  <c r="I28" i="1"/>
  <c r="H28" i="1"/>
  <c r="K25" i="1"/>
  <c r="K24" i="1"/>
  <c r="K23" i="1"/>
  <c r="H23" i="1"/>
  <c r="I23" i="1" s="1"/>
  <c r="K20" i="1"/>
  <c r="H20" i="1"/>
  <c r="I20" i="1" s="1"/>
  <c r="K17" i="1"/>
  <c r="H17" i="1"/>
  <c r="I17" i="1" s="1"/>
  <c r="K14" i="1"/>
  <c r="I14" i="1"/>
  <c r="H14" i="1"/>
  <c r="K11" i="1"/>
  <c r="H11" i="1"/>
  <c r="I11" i="1" s="1"/>
  <c r="K8" i="1"/>
  <c r="K7" i="1"/>
  <c r="I25" i="1" l="1"/>
  <c r="I186" i="1"/>
  <c r="I615" i="1"/>
  <c r="H1024" i="1"/>
  <c r="I1024" i="1" s="1"/>
  <c r="I1025" i="1"/>
  <c r="I962" i="1"/>
  <c r="H961" i="1"/>
  <c r="I961" i="1" s="1"/>
  <c r="H241" i="1"/>
  <c r="I241" i="1" s="1"/>
  <c r="H664" i="1"/>
  <c r="I664" i="1" s="1"/>
  <c r="H756" i="1"/>
  <c r="I756" i="1" s="1"/>
  <c r="H778" i="1"/>
  <c r="I778" i="1" s="1"/>
  <c r="H8" i="1"/>
  <c r="H116" i="1"/>
  <c r="I116" i="1" s="1"/>
  <c r="I364" i="1"/>
  <c r="H535" i="1"/>
  <c r="I535" i="1" s="1"/>
  <c r="I618" i="1"/>
  <c r="H743" i="1"/>
  <c r="I743" i="1" s="1"/>
  <c r="I965" i="1"/>
  <c r="I987" i="1"/>
  <c r="I1005" i="1"/>
  <c r="H44" i="1"/>
  <c r="I44" i="1" s="1"/>
  <c r="I57" i="1"/>
  <c r="I103" i="1"/>
  <c r="H132" i="1"/>
  <c r="I132" i="1" s="1"/>
  <c r="I189" i="1"/>
  <c r="H338" i="1"/>
  <c r="I338" i="1" s="1"/>
  <c r="H437" i="1"/>
  <c r="I437" i="1" s="1"/>
  <c r="I915" i="1"/>
  <c r="I1001" i="1"/>
  <c r="I1063" i="1"/>
  <c r="I31" i="1"/>
  <c r="I492" i="1"/>
  <c r="I860" i="1"/>
  <c r="H914" i="1" l="1"/>
  <c r="I914" i="1" s="1"/>
  <c r="I8" i="1"/>
  <c r="H608" i="1"/>
  <c r="I608" i="1" s="1"/>
  <c r="H185" i="1"/>
  <c r="I185" i="1" s="1"/>
  <c r="H24" i="1"/>
  <c r="I24" i="1" s="1"/>
  <c r="H7" i="1" l="1"/>
  <c r="I7" i="1" s="1"/>
</calcChain>
</file>

<file path=xl/sharedStrings.xml><?xml version="1.0" encoding="utf-8"?>
<sst xmlns="http://schemas.openxmlformats.org/spreadsheetml/2006/main" count="2209" uniqueCount="1092">
  <si>
    <t>MT_A Shure</t>
  </si>
  <si>
    <t>15.07.2019</t>
  </si>
  <si>
    <t>Ordnungszahl(komplett)</t>
  </si>
  <si>
    <t>Bezeichnung</t>
  </si>
  <si>
    <t>Art</t>
  </si>
  <si>
    <t>Preis</t>
  </si>
  <si>
    <t>Einheit</t>
  </si>
  <si>
    <t>Kostengruppe</t>
  </si>
  <si>
    <t>Menge</t>
  </si>
  <si>
    <t>Gesamt</t>
  </si>
  <si>
    <t>Gesamt MwSt.</t>
  </si>
  <si>
    <t>Budget</t>
  </si>
  <si>
    <t>Budget MwSt.</t>
  </si>
  <si>
    <t>Mehrwertsteuer %</t>
  </si>
  <si>
    <t>Mit Gesamtpreis</t>
  </si>
  <si>
    <t>10</t>
  </si>
  <si>
    <t>Shure</t>
  </si>
  <si>
    <t>LV</t>
  </si>
  <si>
    <t>Ja</t>
  </si>
  <si>
    <t>10.00</t>
  </si>
  <si>
    <t>MX Advanced</t>
  </si>
  <si>
    <t>Titel</t>
  </si>
  <si>
    <t>10.00.310</t>
  </si>
  <si>
    <t>Shure_MXA310AL** Tisch-Array-Mikrofon, 4 Kanäle mit Dante-Interface</t>
  </si>
  <si>
    <t>Tisch-Array-Mikrofon, 4 Kanäle mit Dante-Interface
Tisch-Array-Mikrofon mit Dante-/Steuerungsanschluss, Für jeden der 4 Mikrofonkanäle (Lobes) kann die Ausrichtung und Richtcharakteristik manuell gewählt werden.
Als Ausgangsbasis für die individuelle Ausrichtung der Lobes kann auf vorbereitete Templates zugegriffen und für unterschiedliche (Raum-)Nutzungsarten können bis zu 10 User-definierbare Presets gespeichert werden.
Anhand der Positionierung der Lobes und der Wahl der Richtcharakteristiken können störende Nebengeräusche gezielt ausgeblendet werden.
Über integriertes DSP können pro Kanal die Pegel, die Mute-Funktion und ein Parametrischer EQ (PEQ) sowie eine Automatikmischung eingestellt werden.
Zudem können die Einzelkanäle einem integrierten Automatikmischer zugeordnet werden der ein Summensignal erzeugt das auf einem separaten fünften Ausgangskanal ausgegeben werden kann. Für die Bearbeitung dieses Summensignals steht ebenfalls ein Parametrischer EQ zur Verfügung.
Die Ausgabe der Audiosignale erfolgt über das Dante-Protokoll im Netzwerk.
Es können hier mindestens die 4 Einzelsignale sowie das Summensignal (4+1) individuell geroutet und abgegriffen werden.
Das Mikrofon verfügt über eine einfach zu bedienende geräuschlose Schaltfunktion (z.B. kapazitiver Taster) mit der alle Kanäle des Mikrofons gleichzeitig stummgeschaltet werden können.
Der Status dieser Mute-Funktion kann per Command String ausgelesen werden und wird auch am Gerät selbst angezeigt.
Die Statusanzeige kann hierfür sowohl farblich angepasst als auch in ihrer Art - Blinken / On / OFF - konfiguriert werden.
Die Einstellung und Bedienung des Mikrofons kann entweder über den integrierten Webbrowser oder beliebige Mediensteuerung per TCP/IP-Protokoll vorgenommen werden.
Im Browser-Interface sind hierfür mindestens folgende Features und Funktionen abgebildet:
Grundeinstellung des Netzwerkadapters
Auswahl der Richtcharakteristik für alle 4 Einzelkanäle.
Einstellung und Visualisierung der Ausrichtung (Aufnahmewinkel) aller Mic-Kanäle bezogen auf das Mikrofongehäuse)
Speicherung von mind. 10 Nutzer-Presets
Einstellung der DSP-Funktionen
darunter auch die Parameter für die Automatikmischung
Einstellung der LED-Leuchten auf der Gerätefront separat für Mute- und Unmute (On/ Off/ Flash, Farbe und Helligkeit, Segment/Ring, Active/Inaktive) sowie den Netzwerkport auf Geräteunterseite (On/ Off).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Mindestanforderungen:
Digitales Signalprozessing mit mindestens folgenden Funktionen im Mikrofon integriert:
- Mute, Pegel und PEQ (kanalweise)
- Automatik-Mischer mit PEQ-Funktion
Schutz gegen HF-Interferenzen (GSM-Immunität)
Verfügbar in den Ausführungen Weiß, Schwarz und Aluminium
Technische Daten:
Anzahl ausrichtbarer Mic-Kanäle
(Lobes) :  4
Charakteristik:  
individuell wählbar pro Kanal:  Toroid/ Kugel/ Niere/ Superniere/ Hyperniere/ Acht
Ausrichtung:  variabel in 15° Steps
Übertragungsbereich:  100 Hz - 20 kHz
Sampling rate:  48kHz
Digitale Auflösung:  24bit
Leerlaufempfindlichkeit:  -21dBFs/Pa
Maximaler Schalldruck:  115,2 dB SPL
(bei 1 kHz; 1 kOhm Last; 
-15 dB Gain; 1% Klirrfaktor)
Eigenrauschen:  
Niere:  19,2 dB (A)
Toroid:  26,8 dB (A) 
(bei -15 dB Gain)
Dynamikbereich:  
Niere:  96 dB
Toroid:  90 dB 
(bei -15 dB Gain)
Signal to Noise:
Niere:  75 dB (A)
Toroid:  67 dB (A) 
(bei 94dB SPL; 1 kHz;
-15 dB Gain)
Latenz:  max. 1 ms
(zuzügl. Dante-Latenz)
Netzwerk Schnittstelle:  RJ45, Gigabit Ethernet, DANTE
Spannungsversorgung:  PoE, Class 0, 6,5W
Betriebstemperaturbereich:  -6,7° - 40° C
Gewicht:  362 g
Abmessungen (H x D):  max. 36 x 134 mm
Farbe:  AL - Aluminium 
/B - Schwarz 
/W - Weiß
Ausgeschrieben:
Fabrikat:Shure
Typ:MXA310AL
/MXA310B
/MXA310W
oder gleichwertiger Art
Angeboten (Vom Bieter einzutragen):
Fabrikat:'.......................................'
Typ:'.......................................'</t>
  </si>
  <si>
    <t>Position</t>
  </si>
  <si>
    <t>Stk</t>
  </si>
  <si>
    <t>10.00.910</t>
  </si>
  <si>
    <t>Shure_MXA910AL** US-Decken-Array-Mikrofon 24x24Inch, 8 Kanäle mit Dante-Interface und IntelliMix</t>
  </si>
  <si>
    <t>US-Decken-Array-Mikrofon 24x24 Inch, 8 Kanäle mit Dante-Interface und IntelliMix.
Decken-Array-Mikrofon mit Dante-/Steuerungsanschluss, für jeden der 8 Mikrofonkanäle (Lobes) kann die Ausrichtung und der Öffnungswinkel (Richtcharakteristik) automatisch oder manuell positioniert werden.
Als Ausgangsbasis für die individuelle Ausrichtung der Lobes kann auf vorbereitete Templates zugegriffen und für unterschiedliche (Raum-)Nutzungsarten können bis zu 10 User-definierbare Presets gespeichert werden.
Anhand der Positionierung der Lobes und der Wahl des jeweiligen Öffnungswinkels kann der Aufnahmebereich des Mikrofons präzise eingestellt werden und störende Nebengeräusche gezielt ausgeblendet werden.
Die Ausrichtung der Aufnahmebereiche wird vom Mikrofon automatisch korrigiert (Autofocus) wenn sich ein Sprecher nicht innerhalb eines Lobes befindet.
Die Ausgabe der Audiosignale erfolgt über Dante-Netzwerke auf 8+1 separaten Audiokanälen für die bis zu 8 Mikrofon-Einzelkanäle sowie einen zusätzlichen Kanal mit dem Summensignal des Automatik-Mischers. 
Welche Einzelkanäle in die Automixsumme eingehen kann frei definiert werden.
Zusätzlich zu den kanalweise individuell einstellbaren Signalbearbeitungsparametern (PEQ, Pegel, Mute) verfügt das Mikrofon auf dem Kanal für die Automatikmischung über Compressor- und Delay-Funktion, über eine hocheffiziente Noise-Reduction zur Unterdrückung störenden zyklischen Umgebungslärms (wie Klima- und Lüftergräuschen, etc.) sowie eine vollwertige AEC-Funktion.
Der für das AEC erforderliche Referenzkanal wird ebenfalls über Dante aufs Mikrofon geführt.
Die Einstellung und Bedienung des Mikrofons kann entweder über den integrierten Webbrowser oder per Mediensteuerung (TCP/IP-Protokoll) vorgenommen werden.
Im Browser-Interface sind hierfür mindestens folgende Features und Funktionen abgebildet:
Grundeinstellung des Netzwerkadapters und der Mic-Position im Raum (Höhe, Ausrichtung)
Einstellung und Visualisierung der Aufnahmebereiche (Sprecherebene in Abhängigkeit von der Montagehöhe)
Zur Ausrichtung der einzelnen Mikrofonkanäle kann eine Automatik-Funktion aktiviert werden welche die Position einer Schallquelle zuverlässig in max. 3 Sekunden erfasst und den Lobe entsprechend ausrichtet.
Speicherung von mind. 10 Nutzer-Presets
Einstellung aller DSP-Funktionen darunter auch die Parameter für die Automatikmischung
Einstellung der LED-Elemente auf der Gerätefront separat für Mute- und Unmute (On/Off/Flash, Farbe, Helligkeit) sowie des Netzwerkports auf Geräteoberseite (On/Off).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passend z.B. in US-Rasterdecken mit 24"x24" bzw. 2x2ft (609mm x609mm).
Für die abgehängte Montage besitzt das Mikrofon auf der Rückseite mindestens vier Aufhängepunkte für Drahtseilösen sowie Montageaufnahmen im VESA100 Raster (z.B. für Standard-Beamerhalterungen, o.ä.)
Mindestanforderungen:
Digitales Signalprozessing mit mindestens folgenden Funktionen im Mikrofon integriert:
- Parametrischer EQ, Mute und Pegel (kanalweise)
- Automatik-Mischer mit Intellimix-Funktion
- Compressor 
- Delay
- NR-Funktion
- AEC-Funktion
- Autofocus
Schutz gegen HF-Interferenzen (GSM-Immunität)
Verfügbar in den Ausführungen Weiß, Schwarz und Aluminium
Frontgitter lackierbar
Zulassungen:
UL2043 mit optional erhältlichem Anschlussadapter
Technische Daten:
Anzahl ausrichtbarer 
Mic-Kanäle (Lobes):8
Charakteristik:variabel (35°, 45°, 55°)
PEQ pro Kanal:4-fach
Übertragungsbereich:  180 Hz - 17kHz
Sampling rate:  48kHz
Digitale Auflösung:  24bit
Leerlaufempfindlichkeit:  0,75dBFs/Pa (1 kHz)
Maximaler Schalldruck:  93,25 dB SPL
(bei 1 kHz; 1 kOhm Last; 1% Klirrfaktor)
Eigenrauschen:  11 dB (A)
(äquiv. Schalldruck)
Signal to Noise:   83 dB (A)
(bei 94dB SPL/1kHz)
Latenz:  max. 6 ms
(zuzügl. Dante-Latenz)
Netzwerk Schnittstelle:  RJ45, Gigabit Ethernet, DANTE
Spannungsversorgung:  PoE, Class 0, 6,5W
Betriebstemperaturbereich:  -6,7° - 40° C
Gewicht:  4,26 kg
Abmessungen (B x H x T):  max. 603,8 x 603,8 x 56,7 mm
Farbe:  AL - Aluminium 
/B - Schwarz 
/W - Weiß
Leitfabrikat der Planung:
Fabrikat:SHURE
Typ:MXA910AL-60CM
/MXA910B-60CM
/MXA910W-60CM
oder gleichwertiger Art
Angeboten (Vom Bieter einzutragen):
Fabrikat: '.......................................' 
Typ: '.......................................'</t>
  </si>
  <si>
    <t>10.00.911</t>
  </si>
  <si>
    <t>Shure_MXA910AL-60CM** Decken-Array-Mikrofon 60x60cm, 8 Kanäle mit Dante-Interface und IntelliMix</t>
  </si>
  <si>
    <t>Decken-Array-Mikrofon 60x60cm, 8 Kanäle mit Dante-Interface und IntelliMix.
Decken-Array-Mikrofon mit Dante-/Steuerungsanschluss, für jeden der 8 Mikrofonkanäle (Lobes) kann die Ausrichtung und der Öffnungswinkel (Richtcharakteristik) automatisch oder manuell positioniert werden.
Als Ausgangsbasis für die individuelle Ausrichtung der Lobes kann auf vorbereitete Templates zugegriffen und für unterschiedliche (Raum-)Nutzungsarten können bis zu 10 User-definierbare Presets gespeichert werden.
Anhand der Positionierung der Lobes und der Wahl des jeweiligen Öffnungswinkels kann der Aufnahmebereich des Mikrofons präzise eingestellt werden und störende Nebengeräusche gezielt ausgeblendet werden.
Die Ausrichtung der Aufnahmebereiche wird vom Mikrofon automatisch korrigiert (Autofocus) wenn sich ein Sprecher nicht innerhalb eines Lobes befindet.
Die Ausgabe der Audiosignale erfolgt über Dante-Netzwerke auf 8+1 separaten Audiokanälen für die bis zu 8 Mikrofon-Einzelkanäle sowie einen zusätzlichen Kanal mit dem Summensignal des Automatik-Mischers. 
Welche Einzelkanäle in die Automixsumme eingehen kann frei definiert werden.
Zusätzlich zu den kanalweise individuell einstellbaren Signalbearbeitungsparametern (PEQ, Pegel, Mute) verfügt das Mikrofon auf dem Kanal für die Automatikmischung über Compressor- und Delay-Funktion, über eine hocheffiziente Noise-Reduction zur Unterdrückung störenden zyklischen Umgebungslärms (wie Klima- und Lüftergräuschen, etc.) sowie eine vollwertige AEC-Funktion.
Der für das AEC erforderliche Referenzkanal wird ebenfalls über Dante aufs Mikrofon geführt.
Die Einstellung und Bedienung des Mikrofons kann entweder über den integrierten Webbrowser oder per Mediensteuerung (TCP/IP-Protokoll) vorgenommen werden.
Im Browser-Interface sind hierfür mindestens folgende Features und Funktionen abgebildet:
Grundeinstellung des Netzwerkadapters und der Mic-Position im Raum (Höhe, Ausrichtung)
Einstellung und Visualisierung der Aufnahmebereiche (Sprecherebene in Abhängigkeit von der Montagehöhe)
Zur Ausrichtung der einzelnen Mikrofonkanäle kann eine Automatik-Funktion aktiviert werden welche die Position einer Schallquelle zuverlässig in max. 3 Sekunden erfasst und den Lobe entsprechend ausrichtet.
Speicherung von mind. 10 Nutzer-Presets
Einstellung aller DSP-Funktionen darunter auch die Parameter für die Automatikmischung
Einstellung der LED-Elemente auf der Gerätefront separat für Mute- und Unmute (On/Off/Flash, Farbe, Helligkeit) sowie des Netzwerkports auf Geräteoberseite (On/Off).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passend in Rasterdecken mit 600 x 600 mm, ggfs. mit zusätzlichem Material (separate Position) auch anpassbar an Decken im 625 x 625 mm Raster.
Für die abgehängte Montage besitzt das Mikrofon auf der Rückseite mindestens vier Aufhängepunkte für Drahtseilösen sowie Montageaufnahmen im VESA100 Raster (z.B. für Standard-Beamerhalterungen, o.ä.)
Mindestanforderungen:
Digitales Signalprozessing mit mindestens folgenden Funktionen im Mikrofon integriert:
- Parametrischer EQ, Mute und Pegel (kanalweise)
- Automatik-Mischer mit Intellimix-Funktion
- Compressor 
- Delay
- NR-Funktion
- AEC-Funktion
- Autofocus
Schutz gegen HF-Interferenzen (GSM-Immunität)
Verfügbar in den Ausführungen Weiß, Schwarz und Aluminium
Frontgitter lackierbar
Zulassungen:
UL2043 mit optional erhältlichem Anschlussadapter
Technische Daten:
Anzahl ausrichtbarer 
Mic-Kanäle (Lobes):8
Charakteristik:variabel (35°, 45°, 55°)
PEQ pro Kanal:4-fach
Übertragungsbereich:  180 Hz - 17kHz
Sampling rate:  48kHz
Digitale Auflösung:  24bit
Leerlaufempfindlichkeit:  0,75dBFs/Pa (1 kHz)
Maximaler Schalldruck:  93,25 dB SPL
(bei 1 kHz; 1 kOhm Last; 1% Klirrfaktor)
Eigenrauschen:  11 dB (A)
(äquiv. Schalldruck)
Signal to Noise:   83 dB (A)
(bei 94dB SPL/1kHz)
Latenz:  max. 6 ms
(zuzügl. Dante-Latenz)
Netzwerk Schnittstelle:  RJ45, Gigabit Ethernet, DANTE
Spannungsversorgung:  PoE, Class 0, 6,5W
Betriebstemperaturbereich:  -6,7° - 40° C
Gewicht:  4,26 kg
Abmessungen (B x H x T):  max. 593,8 x 593,8 x 56,7 mm
Farbe:  AL - Aluminium 
/B - Schwarz 
/W - Weiß
Leitfabrikat der Planung:
Fabrikat:SHURE
Typ:MXA910AL-60CM
/MXA910B-60CM
/MXA910W-60CM
oder gleichwertiger Art
Angeboten (Vom Bieter einzutragen):
Fabrikat: '.......................................' 
Typ: '.......................................'</t>
  </si>
  <si>
    <t>10.00.912</t>
  </si>
  <si>
    <t>Shure_A910-25mm** Rasterdeckenadapter 62,5 für Decken-Array-Mikrofon</t>
  </si>
  <si>
    <t>Rasterdeckenadapter 62,5 für Decken-Array-Mikrofon
Adapter-Set zur Anpassung eines in separater Position ausgeschriebenen Decken-Array-Mikrofons mit den Maßen 600 x 600mm an Rasterdecken mit 625 x 625mm (z.B.: OWA System S3)
Technische Daten:
Abmessungen:619,7 x 619,7 mm
Ausgeschrieben:
Fabrikat:SHURE
Typ:A910-25mm
oder gleichwertiger Art
Angeboten (Vom Bieter einzutragen):
Fabrikat:'.......................................'
Typ:'.......................................'</t>
  </si>
  <si>
    <t>10.00.913</t>
  </si>
  <si>
    <t>Shure_A910-HCM** Deckeneinbaurahmen für Decken-Array-Mikrofon</t>
  </si>
  <si>
    <t>Deckeneinbaurahmen für Decken-Array-Mikrofon
Einbaurahmen zur Montage z.B. in abgehängte Decken zum Einlegen eines der in separater Position ausgeschriebenen Decken-Array Mikrofone.
Der Rahmen verfügt über einen nach unten abklappbaren Frame in den das Deckenmikrofon eingelegt, dann in die Decke eingeschwenkt und verriegelt wird.
Die Verriegelung kann von unten und ohne Werkzeug geöffnet werden.
Zur Anpassung an die Umgebung kann der Einbaurahmen in Farbon nach Vorgabe lackiert werden.
Technische Daten:
Abmessungen (BxHxT):max. 665 x 662 x 77mm
Ausgeschrieben:
Fabrikat:SHURE
Typ:A910-HCM
oder gleichwertiger Art
Angeboten (Vom Bieter einzutragen):
Fabrikat:'.......................................'
Typ:'.......................................'</t>
  </si>
  <si>
    <t>10.01</t>
  </si>
  <si>
    <t>Mikrofone, Kabelgebunden</t>
  </si>
  <si>
    <t>10.01.10</t>
  </si>
  <si>
    <t>Lavalier/ Ansteckmikrofone</t>
  </si>
  <si>
    <t>Untertitel 1</t>
  </si>
  <si>
    <t>10.01.10.183</t>
  </si>
  <si>
    <t>Shure_WL183** Lavaliermikrofon, kabelgebunden - Kugel</t>
  </si>
  <si>
    <t>Lavaliermikrofon, kabelgebunden - Kugel
Lavaliermikrofon für drahtlose Anwendung mit austauschbarer Elektret-Kondensatorkapsel 
mit Kugelcharakteristik.
Mindestanforderungen:
mit passenden Steckverbinder (TA4F) zu Shure Taschensendern
einrastender Schaumstoffwindschutz
zwei unterschiedliche Ansteckklammern
Technische Daten:
Frequenzgang:  50 Hz - 17 kHz
Ausgangsimpedanz:  180 W
Leerlaufempfindlichkeit:  -27,5 dBV/Pa (42,2 mV)
Maximaler Schalldruckpegel:  116,7 dB SPL 
MX184:  122,7 dB SPL
(1 kHz bei 1% Klirrfaktor, 1 kW Last)
Eigenrauschen:  20,5 dB
(äquiv. Schalldruckpegel)
Gleichtaktunterdrückung:  mindestens 45,0 dB
Abmessungen (L x Æ):  22 x 12 mm
Spannungsversorgung: :  11 bis 52 V; 2 mA
Betriebsbedingungen
Temperaturbereich:   -18° bis 57°C
Relative Feuchtigkeit:   0 bis 95%
Ausgeschrieben:
Fabrikat:  Shure
Typ:  MX183
oder gleichwertiger Art
Angeboten (Vom Bieter einzutragen):
Fabrikat:  '.......................................'
Typ:  '.......................................'</t>
  </si>
  <si>
    <t>10.01.10.184</t>
  </si>
  <si>
    <t>Shure_WL184** Lavaliermikrofon, kabelgebunden - Superniere</t>
  </si>
  <si>
    <t>Lavaliermikrofon, kabelgebunden - Superniere
Lavaliermikrofon für drahtlose Anwendung mit austauschbarer Elektret-Kondensatorkapsel 
mit Supernieren-Charakteristik.
Mindestanforderungen:
mit passenden Steckverbinder (TA4F) zu Shure Taschensendern
einrastender Schaumstoffwindschutz
zwei unterschiedliche Ansteckklammern
Technische Daten:
Frequenzgang:  50 Hz - 17 kHz
Ausgangsimpedanz:  180 W
Leerlaufempfindlichkeit:  -33,5 dBV/Pa (21,1 mV)
Maximaler Schalldruckpegel:  122,7 dB SPL
(1 kHz bei 1% Klirrfaktor, 1 kW Last)
Eigenrauschen:  26,5 dB
(äquiv. Schalldruckpegel)
Gleichtaktunterdrückung:  mindestens 45,0 dB
Abmessungen (L x Æ):  22 x 12 mm
Spannungsversorgung: :  11 bis 52 V; 2 mA
Betriebsbedingungen
Temperaturbereich:   -18° bis 57°C
Relative Feuchtigkeit:   0 bis 95%
Ausgeschrieben:
Fabrikat:  Shure
Typ:  MX184
  oder gleichwertiger Art
Angeboten (Vom Bieter einzutragen):
Fabrikat:  '.......................................'
Typ:  '.......................................'</t>
  </si>
  <si>
    <t>10.01.10.185</t>
  </si>
  <si>
    <t>Shure_WL185** Lavaliermikrofon, kabelgebunden - Niere</t>
  </si>
  <si>
    <t>Lavaliermikrofon, kabelgebunden - Niere
Lavaliermikrofon mit Batterie-Preamp - Niere
Lavaliermikrofon für drahtlose Anwendung mit austauschbarer Elektret-Kondensatorkapsel 
mit Nierencharakteristik.
mit batteriegespeistem Vorverstärker und Kugelcharakteristik.
Supernieren-Charakteristik.
Nierencharakteristik.
Mindestanforderungen:
mit passenden Steckverbinder (TA4F) zu Shure Taschensendern
einrastender Schaumstoffwindschutz
zwei unterschiedliche Ansteckklammern
Technische Daten:
Frequenzgang:  50 Hz - 17 kHz
Ausgangsimpedanz:  180 W
Leerlaufempfindlichkeit:  -35,0 dBV/Pa (17,8 mV)
Maximaler Schalldruckpegel:  124,2 dB SPL
(1 kHz bei 1% Klirrfaktor, 1 kW Last)
Eigenrauschen:  28,0 dB
(äquiv. Schalldruckpegel)
Gleichtaktunterdrückung:  mindestens 45,0 dB
Abmessungen (L x Æ):  22 x 12 mm
Spannungsversorgung: :  11 bis 52 V; 2 mA
Betriebsbedingungen
Temperaturbereich:   -18° bis 57°C
Relative Feuchtigkeit:   0 bis 95%
Ausgeschrieben:
Fabrikat:  Shure
Typ:  MX185
MX185BP
  oder gleichwertiger Art
Angeboten (Vom Bieter einzutragen):
Fabrikat:  '.......................................'
Typ:  '.......................................'</t>
  </si>
  <si>
    <t>10.01.10.283</t>
  </si>
  <si>
    <t>Shure_MX183BP** Lavaliermikrofon mit Batterie-Preamp - Kugel</t>
  </si>
  <si>
    <t>Lavaliermikrofon mit Batterie-Preamp - Kugel
Lavaliermikrofon für drahtlose Anwendung mit austauschbarer Elektret-Kondensatorkapsel 
mit batteriegespeistem Vorverstärker und Kugelcharakteristik.
Mindestanforderungen:
mit passenden Steckverbinder (TA4F) zu Shure Taschensendern
einrastender Schaumstoffwindschutz
zwei unterschiedliche Ansteckklammern
Technische Daten:
Frequenzgang:  50 Hz - 17 kHz
Ausgangsimpedanz:  180 Ohm
Leerlaufempfindlichkeit:  -27,5 dBV/Pa (42,2 mV)
Maximaler Schalldruckpegel:  116,7 dB SPL 
MX184:  122,7 dB SPL
(1 kHz bei 1% Klirrfaktor, 1 kOhm Last)
Eigenrauschen:  20,5 dB
(äquiv. Schalldruckpegel)
Gleichtaktunterdrückung:  mindestens 45,0 dB
Abmessungen (L x Æ):  22 x 12 mm
Spannungsversorgung: :  11 bis 52 V; 2 mA
Betriebsbedingungen
Temperaturbereich:   -18° bis 57°C
Relative Feuchtigkeit:   0 bis 95%
Ausgeschrieben:
Fabrikat:  Shure
Typ:  MX183BP
oder gleichwertiger Art
Angeboten (Vom Bieter einzutragen):
Fabrikat:  '.......................................'
Typ:  '.......................................'</t>
  </si>
  <si>
    <t>10.01.10.284</t>
  </si>
  <si>
    <t>Shure_MX184BP** Lavaliermikrofon mit Batterie-Preamp - Superniere</t>
  </si>
  <si>
    <t>Lavaliermikrofon mit Batterie-Preamp - Superniere
Lavaliermikrofon für drahtlose Anwendung mit austauschbarer Elektret-Kondensatorkapsel 
mit batteriegespeistem Vorverstärker und Supernieren-Charakteristik.
Mindestanforderungen:
mit passenden Steckverbinder (TA4F) zu Shure Taschensendern
einrastender Schaumstoffwindschutz
zwei unterschiedliche Ansteckklammern
Technische Daten:
Frequenzgang:  50 Hz - 17 kHz
Ausgangsimpedanz:  180 Ohm
Leerlaufempfindlichkeit:  -33,5 dBV/Pa (21,1 mV)
Maximaler Schalldruckpegel:  122,7 dB SPL
(1 kHz bei 1% Klirrfaktor, 1 kOhm Last)
Eigenrauschen:  26,5 dB
(äquiv. Schalldruckpegel)
Gleichtaktunterdrückung:  mindestens 45,0 dB
Abmessungen (L x Æ):  22 x 12 mm
Spannungsversorgung: :  11 bis 52 V; 2 mA
Betriebsbedingungen
Temperaturbereich:   -18° bis 57°C
Relative Feuchtigkeit:   0 bis 95%
Ausgeschrieben:
Fabrikat:  Shure
Typ:  MX184BP
  oder gleichwertiger Art
Angeboten (Vom Bieter einzutragen):
Fabrikat:  '.......................................'
Typ:  '.......................................'</t>
  </si>
  <si>
    <t>10.01.10.285</t>
  </si>
  <si>
    <t>Shure_MX185BP** Lavaliermikrofon mit Batterie-Preamp - Niere</t>
  </si>
  <si>
    <t>Lavaliermikrofon mit Batterie-Preamp - Niere
Lavaliermikrofon für drahtlose Anwendung mit austauschbarer Elektret-Kondensatorkapsel 
mit batteriegespeistem Vorverstärker und Nierencharakteristik.
Mindestanforderungen:
mit passenden Steckverbinder (TA4F) zu Shure Taschensendern
einrastender Schaumstoffwindschutz
zwei unterschiedliche Ansteckklammern
Technische Daten:
Frequenzgang:  50 Hz - 17 kHz
Ausgangsimpedanz:  180 Ohm
Leerlaufempfindlichkeit:  -35,0 dBV/Pa (17,8 mV)
Maximaler Schalldruckpegel:  124,2 dB SPL
(1 kHz bei 1% Klirrfaktor, 1 kOhm Last)
Eigenrauschen:  28,0 dB
(äquiv. Schalldruckpegel)
Gleichtaktunterdrückung:  mindestens 45,0 dB
Abmessungen (L x Æ):  22 x 12 mm
Spannungsversorgung: :  11 bis 52 V; 2 mA
Betriebsbedingungen
Temperaturbereich:   -18° bis 57°C
Relative Feuchtigkeit:   0 bis 95%
Ausgeschrieben:
Fabrikat:  Shure
Typ:  MX185BP
  oder gleichwertiger Art
Angeboten (Vom Bieter einzutragen):
Fabrikat:  '.......................................'
Typ:  '.......................................'</t>
  </si>
  <si>
    <t>10.01.20</t>
  </si>
  <si>
    <t>Handmikrofone</t>
  </si>
  <si>
    <t>10.01.20.090</t>
  </si>
  <si>
    <t>Shure_KSM9** Kondensator Mikrofon, Schaltbar Niere/Superniere</t>
  </si>
  <si>
    <t>Shure KSM9 - Kondensator Mikrofon, schaltbar Niere/Superniere
Robustes Handmikrofon mit Elektretkondensatorkapsel mit umschaltbarer Richtcharakteristik Niere/ Superniere für detail- und originalgetreue Gesangs- und Sprachübertragung
Mindestanforderungen:
hochwertiges Kondensator-Gesangsmikrofone für anspruchsvollste Anwendungen
Doppelmembran mit schaltbarer Richtcharakteristik (Niere, Superniere)
Äußerst klarer, natürlicher und detailreicher Sound
geringer Nahbesprechungseffekt
hohe Rückkopplungssicherheit
geringes Eigenrauschen
hoher Dynamikumfang
Verzerrungsfrei auch hohen Lautstärken
Integrierter Popfilter
Dreistufiger, gehärteter Korb und extrem robuste Metallkonstruktion
Zweistufiger Erschütterungsabsorber gegen Trittschall und Griffgeräusche
Erhältlich in Anthrazit oder champagnerfarben
Technische Daten:
Übertragungsbereich:  50 Hz - 20 kHz
Ausgangsimpedanz:  150 Ohm
Empfindlichkeit:  -51.00 dBV/Pa; 2.80 mV/Pa
Maximaler Schalldruck  152 dB SPL
(bei 1 kHz; 1 kOhm Last;
0,25 % Klirrfaktor)
Eigenrauschen:  22 dB(A)
(äquivalenter Schalldruck)
Spannungsversorgung:  44 bis 52 Vdc
Stromaufnahme: max.  5,2 mA
Abmessungen (L x Ø):  191 x 49 mm
Gewicht: 300 g
Farbe:Anthrazit (/Champagner)
Ausgeschrieben:
Fabrikat:SHURE
Typ:KSM9CG (/KSM9SL)
oder gleichwertiger Art
Angeboten (Vom Bieter einzutragen):
Fabrikat:'.......................................'
Typ:'.......................................'</t>
  </si>
  <si>
    <t>10.01.20.091</t>
  </si>
  <si>
    <t>Shure_KSM9HS** Kondensator Mikrofon, Schaltbar Hyperniere/Breiteniere</t>
  </si>
  <si>
    <t>Shure KSM9HS - Kondensator Mikrofon, schaltbar Hyperniere/Breiteniere
Robustes Handmikrofon mit Elektretkondensatorkapsel mit umschaltbarer Richtcharakteristik Hyperniere/Breiteniere für detail- und originalgetreue Gesangs- und Sprachübertragung
Mindestanforderungen:
hochwertiges Kondensator-Gesangsmikrofone für anspruchsvollste Anwendungen
Doppelmembran mit schaltbarer Richtcharakteristik (Hyperniere/Breiteniere)
Äußerst klarer, natürlicher und detailreicher Sound
geringer Nahbesprechungseffekt
hohe Rückkopplungssicherheit
geringes Eigenrauschen
hoher Dynamikumfang
verzerrungsfrei auch hohen Lautstärken
Integrierter Popfilter
Dreistufiger, gehärteter Korb und extrem robuste Metallkonstruktion
Zweistufiger Erschütterungsabsorber gegen Trittschall und Griffgeräusche
Technische Daten:
Übertragungsbereich:  50 Hz - 20 kHz
Ausgangsimpedanz:  150 Ohm
Empfindlichkeit:  -51 dBV/Pa
Maximaler Schalldruck(H/B)  150,9 dB SPL / 153,1 dB SPL
(bei 1 kHz; 1 kOhm Last;
0,25 % Klirrfaktor)
Eigenrauschen (H/B):  20,7 dB(A) / 22,7 dB(A)
(äquivalenter Schalldruck)
Spannungsversorgung:  44 bis 52 Vdc
Stromaufnahme: max.  5,2 mA
Abmessungen (L x Ø):  191 x 49 mm
Gewicht: 300 g
Ausgeschrieben:
Fabrikat:SHURE
Typ:KSM9HS
oder gleichwertiger Art
Angeboten (Vom Bieter einzutragen):
Fabrikat:'.......................................'
Typ:'.......................................'</t>
  </si>
  <si>
    <t>10.01.20.187</t>
  </si>
  <si>
    <t>Shure_Beta87A** Kondensator Mikrofon, Superniere</t>
  </si>
  <si>
    <t>Shure Beta87A - Kondensator Mikrofon, Superniere
Robustes Handmikrofon mit Elektretkondensatorkapsel und Supernierencharakteristik für detail- und originalgetreue Gesangs- und Sprachübertragung
Mindestanforderungen:
Sehr klarer, detailreicher und druckvoller Sound
Gleichmäßige Supernierencharakteristik für höchste Rückkopplungssicherheit
Hohe Empfindlichkeit und hoher Ausgangspegel
Erschütterungsabsorber gegen Trittschall und Griffgeräusche
integrierter dreilagiger Windschutz minimiert Atem- und Popgeräusche
Korb aus gehärtetem Stahl
Extrem robuste Metallkonstruktion
Betrieb mit Phantomspeisung
Technische Daten:
Übertragungsbereich:  50 Hz - 20 kHz
Ausgangsimpedanz:  100 Ohm
Empfindlichkeit:  -52,5 dBV/Pa /2,37mV/Pa
Maximaler Schalldruck  140,5 dB SPL
(bei 1 kHz; 1 kOhm Last; 
0,25 % Klirrfaktor):
Eigenrauschen:  23,5 dB(A)
(äquivalenter Schalldruck)
Spannungsversorgung:  11 bis 52 V
Stromaufnahme: max.  1,2 mA
Abmessungen (L x Ø):  192 x 51 mm
Gewicht: 207 g
Ausgeschrieben:
Fabrikat:SHURE
Typ:Beta87A
oder gleichwertiger Art
Angeboten (Vom Bieter einzutragen):
Fabrikat:'.......................................'
Typ:'.......................................'</t>
  </si>
  <si>
    <t>10.01.40</t>
  </si>
  <si>
    <t>Installationsmikrofone</t>
  </si>
  <si>
    <t>10.01.40.189</t>
  </si>
  <si>
    <t>Shure_R189** Austausch-Mikrofonkapsel für Schwanenhälse,</t>
  </si>
  <si>
    <t>Austausch-Mikrofonkapsel für Schwanenhälse, Mini-Shotgun
Schraubbare Miniatur Shotgun-Mikrofonkapsel mit Keulen-Richtcharakteristik passend und kompatibel zu den in separater Position ausgeschriebenen Schwanenhälsen bzw. Overhead-Mikrofonen.
Durch die stark gerichtete Keulencharakteristik werden weniger Umgebungsgeräusche aufgenommen und in Verbindung mit Beschallungssystemen ist die Kapsel weniger empfindlich für Rückkopplungen.
Mindestanforderungen:
100 Grad Öffnungswinkel
Immun gegen HF-Einstreuungen 
Technische Daten:
Wandler Typ:  Elektretkondensator
Richtcharakteristik:  Keule
Aufnahmebereich (-3dB):100°
Übertragungsbereich:  50 to 17,000 Hz
Impedanz:  170 O
Leerlaufempfindlichkeit:  -33 dBV/Pa (22 mV)
Maximaler Schalldruck:  121 dB
Signal-to-Noise Ratio:  68 dB
Dynamic Range:  95 dB SPL
Eigenrauschen:  36 dB
Gleichtaktunterdrückung:  mind. 45,0 dB
Betriebstemperaturbereich:  -18°C - 57°C
Abmessungen (D x L): 11,5 x 106 mm
Gefordertes Zubehör:
Windschutz
Leitfabrikat der Planung:
Fabrikat:SHURE
Typ:R189 + A189BWS
oder gleichwertiger Art
Angeboten (Vom Bieter einzutragen):
Fabrikat: '.......................................' 
Typ: '.......................................'</t>
  </si>
  <si>
    <t>10.01.40.202</t>
  </si>
  <si>
    <t>Shure_MX202B(W)/C** Abpendelbares Miniatur Overhead-Mikrofon, Niere</t>
  </si>
  <si>
    <t>Abpendelbares Miniatur Overhead-Mikrofon, Niere
Unauffälliges von Decke oder Stativ abpendelbares Miniatur Overhead-Mikrofon mit kurzer Schwanenhalssektion und austauschbarer Elektretkondensatorkapsel, Nierencharakteristik,
Mindestanforderungen:
phantomspeisbar
Anschlusskabel, ca. 9m, am Mikrofon fest angeschlossen an der Gegenseite mit TA4F Steckverbinder terminiert
Vorverstärker mit TA4M Eingang und 3-pol. XLR(m) Ausgang
einrastender Schaumstoffwindschutz
Mikrofon, Kabel und Preamp gleichfarbig,
Technische Daten:
Übertragungsbereich:   50 Hz - 17 kHz
Ausgangsimpedanz:  180 Ohm
Leerlaufempfindlichkeit:  -35,0 dBV/Pa (17,8 mV)
Maximaler Schalldruckpegel:  124,2 dB
(1 kHz bei 1% Klirrfaktor,
1 k? Last)
Eigenrauschen:  28,0 dB
(äquiv. Schalldruckpegel)
Gleichtaktunterdrückung:  mind. 45,0 dB
Spannungsversorgung:  11 bis 52 V dc
Stromaufnahme:  2 mA
Temperaturbereich:  mind. -18° bis 57°C
Kabellänge:  mind. 9,0m
Länge Schwanenhals:  5" = 12,7cm
Farbe:  schwarz/weiß
Im Lieferumfang enthaltenes Zubehör:
Phantomspeisbarer Preamp
Rastender Snap-Fit Windschutz
Ausgeschrieben:
Fabrikat:SHURE
Typ:MX202B(W)/C
oder gleichwertiger Art
Angeboten (Vom Bieter einzutragen):
Fabrikat:'.......................................'
Typ:'.......................................'</t>
  </si>
  <si>
    <t>10.01.40.209</t>
  </si>
  <si>
    <t>Shure_MX202B/MS** Abpendelbares Miniatur Overhead-Mikrofon, Mini-Shotgun</t>
  </si>
  <si>
    <t>Abpendelbares Miniatur Overhead-Mikrofon, Mini-Shotgun
Von Decke oder Stativ abpendelbares Miniatur Overhead-Mikrofon mit kurzer Schwanenhalssektion und austauschbarer Elektret-Kondensatorkapsel, Richtcharakteristik Keule
Mindestanforderungen:
phantomspeisbar
Anschlusskabel, ca. 9m, am Mikrofon fest angeschlossen an der Gegenseite mit TA4F Steckverbinder terminiert
Vorverstärker mit TA4M Eingang und 3-pol. XLR(m) Ausgang
einrastender Schaumstoffwindschutz
Mikrofon, Kabel und Preamp gleichfarbig
Technische Daten:
Übertragungsbereich:   50 Hz - 17 kHz
Ausgangsimpedanz:  170 Ohm
Leerlaufempfindlichkeit:  -33,0 dBV/Pa (17,8 mV)
Maximaler Schalldruckpegel:  121 dB
Eigenrauschen:  36,0 dB
(äquiv. Schalldruckpegel)
Gleichtaktunterdrückung:  mind. 45,0 dB
Spannungsversorgung:  11 bis 52 V dc
Stromaufnahme:  2 mA
Temperaturbereich:  mind. -18° bis 57°C
Kabellänge:  mind. 9,0m
Länge Schwanenhals:  5" = 12,7cm
Gesamtlänge:22,7cm
Farbe:  schwarz
Im Lieferumfang enthaltenes Zubehör:
Phantomspeisbarer Preamp
Rastender Snap-Fit Windschutz
Ausgeschrieben:
Fabrikat:SHURE
Typ:MX202B/MS
oder gleichwertiger Art
Angeboten (Vom Bieter einzutragen):
Fabrikat: '.......................................'
Typ: '.......................................'</t>
  </si>
  <si>
    <t>10.01.40.391</t>
  </si>
  <si>
    <t>Shure_MX391(W)/C(/S/O)** Grenzflächenmikrofon mit Nieren-(Supernieren- / Kugel-)Charakteristik</t>
  </si>
  <si>
    <t>Grenzflächenmikrofon mit Halbe-Nieren-((C)/ Supernieren- (S)/ Kugel- (O)) Charakteristik, schwarz oder weiß
Grenzflächenmikrofon mit austauschbarer Elektretkondensatorkapsel zur Montage auf Tisch oder Rednerpult und abnehmbaren Vorverstärker.
/C = Niere;
/S = Superniere;
/O = Kugel
Mindestanforderungen:
phantomspeisbar
Anschlusskabel, ca. 3,6m, am Mikrofon fest angeschlossen an der Gegenseite mit TA4F Steckverbinder terminiert
Vorverstärker mit TA4M Eingang und 3-pol. XLR(m) Ausgang
Mikrofon, Kabel und Preamp gleichfarbig,
Technische Daten:
Übertragungsbereich:  50 Hz - 17 kHz
Ausgangsimpedanz:  180 Ohm
Leerlaufempfindlichkeit:(bei Befestigung
an ebener Fläche)
Niere:  -29,6 dBV/Pa (33,5 mV)
Superniere:  -28,3 dBV/Pa (38,5 mV)
Kugel:  -21,5 dBV/Pa (81,4 mV)
Max. Schalldruckpegel:  (1 kHz bei 1% Klirrfaktor,
1 kOhm Last)
Niere:  118,8 dB
Superniere:  117,5 dB
Kugel:  110,7 dB
Eigenrauschen:
Niere:  22,6 dB
Superniere:  21,3 dB
Kugel:  14,5 dB
Gleichtaktunterdrückung:  mind. 45,0 dB
Spannungsversorgung:  11 bis 52 V
Stromaufnahme:  2 mA
Temperaturbereich:  mind. -18° bis 57°C
Relative Feuchtigkeit:  0 bis 95%
Farbe:  schwarz (/weiß)
Im Lieferumfang enthaltenes Zubehör:
Phantomspeisbarer Preamp
Ausgeschrieben:
Fabrikat:SHURE
Typ:MX391(W)/C (/S/O)
oder gleichwertiger Art
Angeboten (Vom Bieter einzutragen):
Fabrikat:'.......................................'
Typ:'.......................................'</t>
  </si>
  <si>
    <t>10.01.40.392</t>
  </si>
  <si>
    <t>Shure_MX392/C(/S/O)** Grenzflächenmikrofon mit Nieren-(Supernieren- / Kugel-)Charakteristik, mit Logik</t>
  </si>
  <si>
    <t>Grenzflächenmikrofon mit Halbe-Nieren-((C)/ Supernieren- (S) / Kugel- (O)) Charakteristik mit Logikkontakten
Grenzflächenmikrofon mit austauschbarer Elektretkondensatorkapsel zur Montage auf Tisch oder Rednerpult mit integriertem Vorverstärker.
Das Mikrofon verfügt über einen programmierbaren Ein/Aus-Schalter, Logikanschlüsse sowie eine LED-Anzeige für den Betriebszustand.
Mindestanforderungen:
phantomspeisbar
Eingabe/Ausgabe-Logikanschlüsse z.B. für Fernsteuerung
fünfadriges Anschlusskabel, ca. 3,7m, offenen Kabelenden, im Mikrofon mit Schraubklemmenangeschlossen
Technische Daten:
Übertragungsbereich:  50 Hz - 17 kHz
Ausgangsimpedanz:  180 Ohm
Leerlaufempfindlichkeit:(bei Befestigung
an ebener Fläche)
Niere:  -29,6 dBV/Pa (33,5 mV)
Superniere:  -28,3 dBV/Pa (38,5 mV)
Kugel:  -21,5 dBV/Pa (81,4 mV)
Max. Schalldruckpegel:  (1 kHz bei 1% Klirrfaktor,
1 kOhm Last)
Niere:  118,8 dB
Superniere:  117,5 dB
Kugel:  110,7 dB
Eigenrauschen:
Niere:  22,6 dB
Superniere:  21,3 dB
Kugel:  14,5 dB
Gleichtaktunterdrückung:  mind. 45,0 dB
Spannungsversorgung:  11 bis 52 V
Stromaufnahme:  2 mA
Temperaturbereich:  mind. -18° bis 57°C
Relative Feuchtigkeit:  0 bis 95%
Kabellänge:  3,7m
Farbe:  schwarz
Ausgeschrieben:
Fabrikat:SHURE
Typ:MX392/C (/S/O)
oder gleichwertiger Art
Angeboten (Vom Bieter einzutragen):
Fabrikat:'.......................................'
Typ:'.......................................'</t>
  </si>
  <si>
    <t>10.01.40.393</t>
  </si>
  <si>
    <t>Shure_MX393/C(/S/O)** Grenzflächenmikrofon mit Nieren-(Supernieren- / Kugel-)Charakteristik, Kabel abnehmbar</t>
  </si>
  <si>
    <t>Grenzflächenmikrofon mit Halbe-Nieren-((C)/ Supernieren- (S) / Kugel- (O)) Charakteristik mit abnehmbaren Kabel
Grenzflächenmikrofon mit austauschbarer Elektretkondensatorkapsel zur Montage auf Tisch oder Rednerpult mit integriertem Vorverstärker.
Das Mikrofon verfügt über einen programmierbaren Ein/Aus-Schalter und eine LED-Anzeige für den Betriebszustand.
Das Kabel ist am Mikrofon mit einer TA4F-Steckverbindung abnehmbar.
Mindestanforderungen:
phantomspeisbar
abnehmbares Kabel TA4F auf XLR3m
Technische Daten:
Übertragungsbereich:  50 Hz - 17 kHz
Ausgangsimpedanz:  180 Ohm
Leerlaufempfindlichkeit:(bei Befestigung
an ebener Fläche)
Niere:  -29,6 dBV/Pa (33,5 mV)
Superniere:  -28,3 dBV/Pa (38,5 mV)
Kugel:  -21,5 dBV/Pa (81,4 mV)
Max. Schalldruckpegel:  (1 kHz bei 1% Klirrfaktor,
1 kOhm Last)
Niere:  118,8 dB
Superniere:  117,5 dB
Kugel:  110,7 dB
Eigenrauschen:
Niere:  22,6 dB
Superniere:  21,3 dB
Kugel:  14,5 dB
Gleichtaktunterdrückung:  mind. 45,0 dB
Spannungsversorgung:  11 bis 52 V
Stromaufnahme:  2 mA
Temperaturbereich:  mind. -18° bis 57°C
Relative Feuchtigkeit:  0 bis 95%
Kabellänge:  3,7m
Farbe:  schwarz
Ausgeschrieben:
Fabrikat:SHURE
Typ:MX393/C (/S/O)
oder gleichwertiger Art
Angeboten (Vom Bieter einzutragen):
Fabrikat:'.......................................'
Typ:'.......................................'</t>
  </si>
  <si>
    <t>10.01.40.395</t>
  </si>
  <si>
    <t>Shure_MX395AL(/B/W)/O** Miniatur Einbau Grenzflächenmikrofon, Halbe Kugel</t>
  </si>
  <si>
    <t>Miniatur Einbau Grenzflächenmikrofon, Halbe Kugel
Miniatur-Grenzflächenmikrofon mit kompaktem Design. Zum Einbau in Tischoberflächen, Deckensystemen oder Glasscheiben.
Technische Daten:
Kapseltyp:  Kondensator
Richtcharakteristik:  Halbe Kugel
Übertragungsbereich:  50 Hz - 17 kHz
Empfindlichkeit:  -28 dBV/ Pa / 42 mV
Eigenrauschen:  21 dB (A)
Max. Schalldruck:  114 dB
Gewicht:  136 g
Farbe:  Aluminium 
((AL)/Schwarz (B)/ Weiß (W))
Im Lieferumfang enthaltenes Zubehör:
Inkl. Befestigungsmaterial, Flügelmutter
2x Gummiisolierring zur Entkopplung
Ausgeschrieben:
Fabrikat:SHURE
Typ:MX395AL(B/W)/O
oder gleichwertiger Art
Angeboten (Vom Bieter einzutragen):
Fabrikat:'.......................................'
Typ:'.......................................'</t>
  </si>
  <si>
    <t>10.01.40.396</t>
  </si>
  <si>
    <t>Shure_MX395AL(/B/W)/C** Miniatur Einbau Grenzflächenmikrofon, Halbe Niere</t>
  </si>
  <si>
    <t>Miniatur Einbau Grenzflächenmikrofon, Halbe Kugel
Miniatur-Grenzflächenmikrofon mit kompaktem Design. Zum Einbau in Tischoberflächen, Deckensystemen oder Glasscheiben.
Technische Daten:
Kapseltyp:  Kondensator
Richtcharakteristik:  Halbe Niere
Übertragungsbereich:  50 Hz - 17 kHz
Empfindlichkeit:  -35 dBV/ Pa / 18 mV
Eigenrauschen:  28 dB (A)
Max. Schalldruck:  121 dB
Gewicht:  136 g
Farbe:  Aluminium 
((AL)/Schwarz (B)/ Weiß (W))
Im Lieferumfang enthaltenes Zubehör:
Inkl. Befestigungsmaterial, Flügelmutter
2x Gummiisolierring zur Entkopplung
Ausgeschrieben:
Fabrikat:SHURE
Typ:MX395AL(B/W)/O
oder gleichwertiger Art
Angeboten (Vom Bieter einzutragen):
Fabrikat:'.......................................'
Typ:'.......................................'</t>
  </si>
  <si>
    <t>10.01.40.397</t>
  </si>
  <si>
    <t>Shure_MX395AL(/B/W)/BI** Miniatur Einbau Grenzflächenmikrofon, Halbe Acht</t>
  </si>
  <si>
    <t>Miniatur Einbau Grenzflächenmikrofon, Halbe Acht
Miniatur-Grenzflächenmikrofon mit kompaktem Design. Zum Einbau in Tischoberflächen, Deckensystemen oder Glasscheiben.
Technische Daten:
Kapseltyp:  Kondensator
Richtcharakteristik:  Halbe Acht
Übertragungsbereich:  50 Hz - 17 kHz
Empfindlichkeit:  -37 dBV/ Pa / 14 mV
Eigenrauschen:  29 dB (A)
Max. Schalldruck:  123 dB
Gewicht:  136 g
Farbe:  Aluminium 
((AL)/Schwarz (B))
Im Lieferumfang enthaltenes Zubehör:
Inkl. Befestigungsmaterial, Flügelmutter
2x Gummiisolierring zur Entkopplung
Ausgeschrieben:
Fabrikat:SHURE
Typ:MX395AL(/B)/BI
oder gleichwertiger Art
Angeboten (Vom Bieter einzutragen):
Fabrikat:'.......................................'
Typ:'.......................................'</t>
  </si>
  <si>
    <t>10.01.40.398</t>
  </si>
  <si>
    <t>Shure_MX395B/BI-LED** Miniatur Einbau Grenzflächenmikrofon, Halbe Acht mit LED</t>
  </si>
  <si>
    <t>Miniatur Einbau Grenzflächenmikrofon, Halbe Acht mit LED-Leuchtring
Miniatur-Grenzflächenmikrofon mit kompaktem Design. Zum Einbau in Tischoberflächen, Deckensystemen oder Glasscheiben.
Technische Daten:
Kapseltyp:  Kondensator
Richtcharakteristik:  Halbe Acht
Übertragungsbereich:  50 Hz - 17 kHz
Empfindlichkeit:  -37 dBV/ Pa / 14 mV
Eigenrauschen:  29 dB (A)
Max. Schalldruck:  123 dB
Anschluss:  XLR5m
Gewicht:  136 g
Farbe:  Schwarz
Im Lieferumfang enthaltenes Zubehör:
Inkl. Befestigungsmaterial, Flügelmutter
2x Gummiisolierring zur Entkopplung
Ausgeschrieben:
Fabrikat:SHURE
Typ:MX395B/BI-LED
oder gleichwertiger Art
Angeboten (Vom Bieter einzutragen):
Fabrikat:'.......................................'
Typ:'.......................................'</t>
  </si>
  <si>
    <t>10.01.40.399</t>
  </si>
  <si>
    <t>Shure_MX395B/O-LED** Miniatur Einbau Grenzflächenmikrofon, Kugel mit LED</t>
  </si>
  <si>
    <t>Miniatur Einbau Grenzflächenmikrofon, Halbe Kugel mit LED-Leuchtring
Miniatur-Grenzflächenmikrofon mit kompaktem Design. Zum Einbau in Tischoberflächen, Deckensystemen oder Glasscheiben.
Technische Daten:
Kapseltyp:  Kondensator
Richtcharakteristik:  Halbe Kugel
Übertragungsbereich:  50 Hz - 17 kHz
Empfindlichkeit:  -28 dBV/ Pa / 42 mV
Eigenrauschen:  21 dB (A)
Max. Schalldruck:  114 dB
Anschluss:  XLR5m
Gewicht:  136 g
Farbe:  Schwarz
Im Lieferumfang enthaltenes Zubehör:
Inkl. Befestigungsmaterial, Flügelmutter
2x Gummiisolierring zur Entkopplung
Ausgeschrieben:
Fabrikat:SHURE
Typ:MX395B/O-LED
oder gleichwertiger Art
Angeboten (Vom Bieter einzutragen):
Fabrikat:'.......................................'
Typ:'.......................................'</t>
  </si>
  <si>
    <t>10.01.40.400</t>
  </si>
  <si>
    <t>Shure_MX395B/C-LED** Miniatur Einbau Grenzflächenmikrofon, Niere mit LED</t>
  </si>
  <si>
    <t>Miniatur Einbau Grenzflächenmikrofon, Halbe Niere mit LED-Leuchtring
Miniatur-Grenzflächenmikrofon mit kompaktem Design. Zum Einbau in Tischoberflächen, Deckensystemen oder Glasscheiben.
Technische Daten:
Kapseltyp:  Kondensator
Richtcharakteristik:  Halbe Niere
Übertragungsbereich:  50 Hz - 17 kHz
Empfindlichkeit:  -35 dBV/ Pa / 18 mV
Eigenrauschen:  28 dB (A)
Max. Schalldruck:  121 dB
Anschluss:  XLR5m
Gewicht:  136 g
Farbe:  Schwarz
Im Lieferumfang enthaltenes Zubehör:
Inkl. Befestigungsmaterial, Flügelmutter
2x Gummiisolierring zur Entkopplung
Ausgeschrieben:
Fabrikat:SHURE
Typ:MX395B/C-LED
oder gleichwertiger Art
Angeboten (Vom Bieter einzutragen):
Fabrikat:'.......................................'
Typ:'.......................................'</t>
  </si>
  <si>
    <t>10.01.40.401</t>
  </si>
  <si>
    <t>Shure_MX396/C-DUAL** Mehrelement Grenzflächenmikrofon, 2x Niere 0°/180°</t>
  </si>
  <si>
    <t>MX396/C-DUAL** Mehrelement Grenzflächenmikrofon, 2x Niere 0°/180°
Rundes Doppel-Grenzflächenmikrofon mit zwei Nierenkapseln in 0°/180° Anordnung z.B. für Mikrofonierung gegenüberliegender Positionen an einem Tisch.
Mindestanforderungen:
konfigurierbar Logik-gesteuerte zweifarbige Statusanzeige (grün, rot)
programmierbare Taste zur Stummschaltung
resistent gegen HF Störungen
Separates Audiosignal pro Kapsel
offenes Kabelende (Audio 5 Adern, Logik 3 Adern)
Technische Daten:
Kapseltyp:  Kondensator
Richtcharakteristik:  Niere
Übertragungsbereich:  50 Hz - 17 kHz
Empfindlichkeit:  -35 dBV/ Pa / 18 mV
Eigenrauschen:  28 dB (A)
Max. Schalldruck:  122 dB
Anschluss:  offenes Kabelende
Gewicht:  587 g
Farbe:  Schwarz
Ausgeschrieben:
Fabrikat:SHURE
Typ:MX396/C-DUAL
oder gleichwertiger Art
Angeboten (Vom Bieter einzutragen):
Fabrikat:'.......................................'
Typ:'.......................................'</t>
  </si>
  <si>
    <t>10.01.40.402</t>
  </si>
  <si>
    <t>Shure_MX396/C-TRIL** Mehrelement Grenzflächenmikrofon, 3x Niere</t>
  </si>
  <si>
    <t>MX396/C-DUAL** Mehrelement Grenzflächenmikrofon, 3x Niere 0°/90°/180° oder 0°/120°/240°
Rundes Dreifach-Grenzflächenmikrofon mit drei Nierenkapseln in 0°/90°/180° bzw. 0°/120°/240° Anordnung z.B. für Mikrofonierung an einem Tischende oder von drei Positionen an einem runden Tisch.
Mindestanforderungen:
konfigurierbar Logik-gesteuerte zweifarbige Statusanzeige (grün, rot)
programmierbare Taste zur Stummschaltung
resistent gegen HF Störungen
Separates Audiosignal pro Kapsel
offenes Kabelende (Audio 7 Adern, Logik 3 Adern)
Technische Daten:
Kapseltyp:  Kondensator
Richtcharakteristik:  Niere
Übertragungsbereich:  50 Hz - 17 kHz
Empfindlichkeit:  -35 dBV/ Pa / 18 mV
Eigenrauschen:  28 dB (A)
Max. Schalldruck:  122 dB
Anschluss:  offenes Kabelende
Gewicht:  587 g
Farbe:  Schwarz
Ausgeschrieben:
Fabrikat:SHURE
Typ:MX396/C-DUAL
oder gleichwertiger Art
Angeboten (Vom Bieter einzutragen):
Fabrikat:'.......................................'
Typ:'.......................................'</t>
  </si>
  <si>
    <t>10.01.50</t>
  </si>
  <si>
    <t>Studio</t>
  </si>
  <si>
    <t>10.01.50.044</t>
  </si>
  <si>
    <t>Shure_KSM44A/SL** Großmembran Kondensator-Mic, umschaltbar Kugel, Niere, Acht</t>
  </si>
  <si>
    <t>Großmembran Kondensator-Mic, umschaltbar Kugel, Niere Acht
Extrem rauscharmes, hochwertiges Studiomikrofon mit zwei Großflächenkondensatorkapseln; umschaltbare Richtcharakteristik (Niere, Kugel, Acht); 
zuschaltbares Hochpassfilter mit zwei Einstellungen und 15dB Dämpfungsglied; 
interner Popschutz. 
Mindestanforderungen:
Großmembran-Kondensatormikrofon mit Doppelmembran
Schaltbare Richtcharakteristik: Niere, Kugel, Acht
Äußerst konstante Richtcharakteristik über den gesamten Frequenzbereich
Preamp mit extrem niedrigem Eigenrauschen, sehr hohem Dynamikumfang und extrem schnellen Einschwingverhalten
Max. 4 dB Eigenrauschen (Niere) und maximaler Schalldruck von 131 dB für einen Dynamikumfang von 127 dB Voller Frequenzumfang (20 Hz - 20 kHz)
Zwei ultradünne Membrane mit geringer Masse für bestes Einschwingverhalten
15 dB Dämpfungsglied für sehr hohen Schalldruck
Dreistufig schaltbarer Low Cut Filter
Eingebauter, dreilagiger Popschutz verringert Atem- und Windgeräusche
Rumpelfilter unterbindet niederfrequente Störquellen (unter 17 Hz)
Technische Daten:
Übertragungsbereich:  20 Hz - 20 kHz 
Ausgangsimpedanz:  50 Ohm
Leerlaufempfindlichkeit: 
Niere:  -31 dBV/Pa (28,2 mV)
Kugel:  -37 dBV/Pa (14,1 mV) 
Acht:  -36 dBV/Pa (15,8 mV)
Maximaler Schalldruck:  (2,5 kOhm Last; 
&lt;1% Klirrfaktor): 
Niere:  134 dB SPL
Kugel:  140 dB SPL
Acht:  139 dB SPL
Mit Dämpfungsglied:
Niere:  150 dB SPL
Kugel:  152 dB SPL
Acht:  151 dB SPL
Äquiv. Eigenrauschen: 
Niere:  4 dB(A)
Kugel:  6 dB(A)
Acht:  7,5 dB(A)
Spannungsversorgung:  48 +/- 4 V
Stromaufnahme:  5,4 mA
Abmessungen (L x Ø):  187 x 55,9 mm
Gewicht:  492 g
Im Lieferumfang enthaltenes Zubehör:
Erschütterungsdämpfende Mikrofon-Spinne
Stativhalterung
Alukoffer und Samtbeutel
Ausgeschrieben:
Fabrikat:SHURE
Typ:KSM44A/SL
oder gleichwertiger Art
Angeboten (Vom Bieter einzutragen):
Fabrikat: '.......................................' 
Typ: '.......................................'</t>
  </si>
  <si>
    <t>10.01.50.136</t>
  </si>
  <si>
    <t>Shure_SM137-LC** Kleinmembran Kondensatormikrofon, Niere</t>
  </si>
  <si>
    <t>Kleinmembran Kondensatormikrofon, Niere 
Kleinmembran-Kondensatormikrofon mit gleichförmiger Nierencharakteristik mit detailgetreuem und präzisem Sound für Studio- und Live-Anwendungen geeignet z.B. für akustische und verstärkte Instrumente.
Mindestanforderungen:
Membran mit geringer Masse bietet schnelle Impulsverarbeitung und außergewöhnliche Transparenz ohne Verzerrungen und linearen Frequenzgang
Natürliche Klangwiedergabe mit angenehmen Höhen und kompaktem, kontrollierten Tiefbass
Konsistente Nierencharakteristik über den gesamten Frequenzbereich
Übertragerloser Class-A Vorverstärker
Schaltbare -15 dB Dämpfung für sehr hohe Schalldruckpegel
Technische Daten:
Übertragungsbereich:  20 - 20.000 Hz
Ausgangsimpedanz:  150 Ohm
Leerlaufempfindlichkeit:  -41 dBV/Pa (8,9mV/Pa)
Maximaler Schalldruck:  139 dB SPL
&lt;1% Klirrfaktor)
(mit Pad 154 dB SPL) 
Äquiv. Eigenrauschen:  19 dB(A)
Spannungsversorgung:  48V(DC)
Stromaufnahme:  5,2 mA
Abmessungen (L x D):  162 x 24 mm
Gewicht:  195 g
Im Lieferumfang enthaltenes Zubehör:
Stativklemme
Windschutz
Aufbewahrungstasche mit Reißverschluss
Ausgeschrieben:
Fabrikat:SHURE
Typ:SM137-LC
oder gleichwertiger Art
Angeboten (Vom Bieter einzutragen):
Fabrikat: '.......................................' 
Typ: '.......................................'</t>
  </si>
  <si>
    <t>10.01.50.137</t>
  </si>
  <si>
    <t>Shure_KSM137/SL** Kleinmembran Kondensatormikrofon, Niere</t>
  </si>
  <si>
    <t>Kleinmembran Kondensatormikrofon, Niere 
Hochwertiges Kleinmembran-Kondensatormikrofon mit äußerst gleichförmiger Nierencharakteristik mit detailgetreuem und besonders präzisem Sound für Studio- und Live-Anwendungen geeignet z.B. für akustische Instrumente.
Mindestanforderungen:
Extrem niedriges Eigenrauschen für anspruchsvollste Aufnahmen
Weiter Übertragungsbereich für eine äußerst detailgetreue Reproduktion von Stimme und Instrumenten
Membran mit geringer Masse bietet bestes Einschwingverhalten
dreistufig schaltbares Dämpfungsglied (0 dB, 15 dB und 25 dB) zur Bewältigung extrem hoher Schalldruckpegel
Dreistufig schaltbarer Low Cut Filter
Rumpelfilter unterdrückt Trittschall unter 17 Hz
Technische Daten:
Übertragungsbereich:  20 - 20.000 Hz
Ausgangsimpedanz:  150 Ohm
Leerlaufempfindlichkeit:  -37 dBV/Pa (14,1 mV/Pa)
Maximaler Schalldruck:  145 dB SPL
&lt;1% Klirrfaktor)
(mit Pad 154 dB SPL
bzw. 170 dB SPL) 
Äquiv. Eigenrauschen:  14 dB(A)
Spannungsversorgung:  11 - 52V(DC)
Stromaufnahme:  4,65 mA
Abmessungen (L x D):  122 x 20 mm
Gewicht:  100 g
Im Lieferumfang enthaltenes Zubehör:
Stativklemme
Reduziergewinde
Tragekoffer
Ausgeschrieben:
Fabrikat:SHURE
Typ:KSM137/SL
oder gleichwertiger Art
Angeboten (Vom Bieter einzutragen):
Fabrikat: '.......................................' 
Typ: '.......................................'</t>
  </si>
  <si>
    <t>10.01.50.138</t>
  </si>
  <si>
    <t>Shure_KSM137/SL Stereo** Stereo-Set Kleinmembran Kondensatormikrofon, Niere</t>
  </si>
  <si>
    <t>Stereo-Set Kleinmembran Kondensatormikrofon, Niere 
Stereo-Set bestehend aus zwei aufeinander abgestimmt selektierten hochwertigen Kleinmembran-Kondensatormikrofonen mit äußerst gleichförmiger Nierencharakteristik mit detailgetreuem und besonders präzisem Sound für Studio- und Live-Anwendungen geeignet.
Mindestanforderungen:
Extrem niedriges Eigenrauschen für anspruchsvollste Aufnahmen
Weiter Übertragungsbereich für eine äußerst detailgetreue Reproduktion von Stimme und Instrumenten
Membran mit geringer Masse bietet bestes Einschwingverhalten
dreistufig schaltbares Dämpfungsglied (0 dB, 15 dB und 25 dB) zur Bewältigung extrem hoher Schalldruckpegel
Dreistufig schaltbarer Low Cut Filter
Rumpelfilter unterdrückt Trittschall unter 17 Hz
Drehbarer Stativadapter geeignet für XY und ORTF Stereo-Anordnungen
Technische Daten:
Übertragungsbereich:  20 - 20.000 Hz
Ausgangsimpedanz:  150 Ohm
Leerlaufempfindlichkeit:  -37 dBV/Pa (14,1 mV/Pa)
Maximaler Schalldruck:  145 dB SPL
&lt;1% Klirrfaktor)
(mit Pad 154 dB SPL
bzw. 170 dB SPL) 
Äquiv. Eigenrauschen:  14 dB(A)
Spannungsversorgung:  11 - 52V(DC)
Stromaufnahme:  4,65 mA
Abmessungen (L x D):  122 x 20 mm
Gewicht:  100 g
Im Lieferumfang enthaltenes Zubehör:
Stativklemmen
drehbarer Stereo-Mikrofon Adapter
Reduziergewinde
Tragekoffer
Ausgeschrieben:
Fabrikat:SHURE
Typ:KSM137/SL Stereo
oder gleichwertiger Art
Angeboten (Vom Bieter einzutragen):
Fabrikat: '.......................................' 
Typ: '.......................................'</t>
  </si>
  <si>
    <t>10.01.50.141</t>
  </si>
  <si>
    <t>Shure_KSM141/SL** Kleinmembran Kondensatormikrofon, schaltbar Niere/Kugel</t>
  </si>
  <si>
    <t>Kleinmembran Kondensatormikrofon, schaltbar Niere/Kugel
Hochwertiges Kleinmembran-Kondensatormikrofon umschaltbar zwischen Kugel-Richtcharakteristik und äußerst gleichförmiger Niere.
Mikrofon mit detailgetreuem und besonders präzisem Sound für Studio- und Live-Anwendungen geeignet z.B. für akustische Instrumente.
Mindestanforderungen:
Richtcharakteristik mechanisch schaltbar von Kugel auf Niere
Extrem niedriges Eigenrauschen für anspruchsvollste Aufnahmen
Linearer, weiter Übertragungsbereich für eine äußerst detailgetreue Reproduktion von Stimme und Instrumenten
Membran mit geringer Masse bietet bestes Einschwingverhalten
Transformatorloser Klasse A Vorverstärker
dreistufig schaltbares Dämpfungsglied (0 dB, 15 dB und 25 dB) zur Anpassung an extreme Schalldruckpegel
Dreistufig schaltbarer Low Cut Filter
Rumpelfilter unterdrückt Trittschall unter 17 Hz
Technische Daten:
Übertragungsbereich:  20 - 20.000 Hz
Ausgangsimpedanz:  150 Ohm
Leerlaufempfindlichkeit:  -37 dBV/Pa (14,1 mV/Pa)
Maximaler Schalldruck:  134 dB SPL
&lt;1% Klirrfaktor)
(mit Pad 139 dB SPL
bzw. 145 dB SPL) 
Äquiv. Eigenrauschen:  14 dB(A)
Spannungsversorgung:  11 - 52V(DC)
Stromaufnahme:  4,7 mA
Abmessungen (L x D):  148 x 20/24 mm
Gewicht:  156 g
Im Lieferumfang enthaltenes Zubehör:
Stativklemme
Windschutz
Reduziergewinde
Tragekoffer
Ausgeschrieben:
Fabrikat:SHURE
Typ:KSM141/SL
oder gleichwertiger Art
Angeboten (Vom Bieter einzutragen):
Fabrikat: '.......................................' 
Typ: '.......................................'</t>
  </si>
  <si>
    <t>10.01.50.142</t>
  </si>
  <si>
    <t>Shure_KSM141/SL Stereo** Stereo-Set Kleinmembran Kondensatormikrofon, schaltbar Niere/Kugel</t>
  </si>
  <si>
    <t>Stereo-Set Kleinmembran Kondensatormikrofon, schaltbar Niere/Kugel
Stereo-Set bestehend aus zwei aufeinander abgestimmt selektierten hochwertigen Kleinmembran-Kondensatormikrofonen, umschaltbar zwischen Kugel-Richtcharakteristik und äußerst gleichförmiger Niere.
Mikrofone mit detailgetreuem und besonders präzisem Sound für Studio- und Live-Anwendungen geeignet z.B. für akustische Instrumente.
Mindestanforderungen:
Richtcharakteristik mechanisch schaltbar von Kugel auf Niere
Extrem niedriges Eigenrauschen für anspruchsvollste Aufnahmen
Linearer, weiter Übertragungsbereich für eine äußerst detailgetreue Reproduktion von Stimme und Instrumenten
Membran mit geringer Masse bietet bestes Einschwingverhalten
Transformatorloser Klasse A Vorverstärker
dreistufig schaltbares Dämpfungsglied (0 dB, 15 dB und 25 dB) zur Anpassung an extreme Schalldruckpegel
Dreistufig schaltbarer Low Cut Filter
Rumpelfilter unterdrückt Trittschall unter 17 Hz
Drehbarer Stativadapter geeignet für XY und ORTF Stereo-Anordnungen
Technische Daten:
Übertragungsbereich:  20 - 20.000 Hz
Ausgangsimpedanz:  150 Ohm
Leerlaufempfindlichkeit:  -37 dBV/Pa (14,1 mV/Pa)
Maximaler Schalldruck:  134 dB SPL
&lt;1% Klirrfaktor)
(mit Pad 139 dB SPL
bzw. 145 dB SPL) 
Äquiv. Eigenrauschen:  14 dB(A)
Spannungsversorgung:  11 - 52V(DC)
Stromaufnahme:  4,7 mA
Abmessungen (L x D):  148 x 20/24 mm
Gewicht:  156 g
Im Lieferumfang enthaltenes Zubehör:
Stativklemmen
drehbarer Stereo-Mikrofon Adapter
Reduziergewinde
Tragekoffer
Ausgeschrieben:
Fabrikat:SHURE
Typ:KSM141/SL Stereo
oder gleichwertiger Art
Angeboten (Vom Bieter einzutragen):
Fabrikat: '.......................................' 
Typ: '.......................................'</t>
  </si>
  <si>
    <t>10.01.60</t>
  </si>
  <si>
    <t>Broadcast</t>
  </si>
  <si>
    <t>10.01.60.088</t>
  </si>
  <si>
    <t>Shure_VP88** MS-Stereo Kondensatormikrofon</t>
  </si>
  <si>
    <t>Shure_VP88** MS-Stereo Kondensatormikrofon
MS-Stereo Mikrofon mit dauerpolarisierten Kondensatorkapseln
Eine Mikrofonkapsel (Mitte) ist mit Nierencharakteristik nach vorne gerichtet und erfasst den axial einfallenden Schall, während die zweite Kapsel (Seite) mit Achter-Charakteristik den seitlich einfallenden Schall aufnimmt.
Das Mikrofon besitzt eine interne MS-Matrix mit drei Stufen zur Einstellung der Stereo-Basis. Diese interne Matrix kann überbrückt werden, wenn beispielsweise eine externe Mischmatrix genutzt wird oder das Stereobild in der Nachbearbeitung noch variiert werden soll.
Betrieb mit Phantomspannung und interner Batterie möglich. 
Mindestanforderungen:
Nierencharakteristik für Mittensignal, achtförmige Charakteristik für Seitensignal
dreistufige Interne Matrix wandelt MS-Signal in R/L-Signal.
Schaltbarer 12dB Hochpass bei 80Hz
Technische Daten:
Übertragungsbereich:  40 Hz - 20 kHz 
Ausgangsimpedanz:  100 Ohm
Leerlaufempfindlichkeit:  (1 kHz, MS-Betriebsart)
Mitte:  -66,0 dBV/Pa (0,5 mV)
Seite (bezüglich Mitte):  -6,0 dB (Niedrig)
 - 1,9 dB (Mittel)
 +1,6 dB (Hoch)
Maximaler Schalldruck   129 dB SPL 
(bei 1 kHz, 800 Ohm Last): 
Äquiv. Eigenrauschen:  24 dB(A)
Spannungsversorgung:Phantomspeisung oder Batteriebetrieb 
Phantomspannung:  9 bis 52 V; 2,6 mA
Batteriebetrieb:  6V 
Lebensdauer 70 h
Abmessungen (L x Ø):  290 x 39,7 mm
Gewicht:  417 g
Im Lieferumfang enthaltenes Zubehör:
Y-Kabel auf 2x XLR3m
Windschutz
Batterie
Stativklemme
Reduziergewinde
Tasche
Ausgeschrieben:
Fabrikat:SHURE
Typ:KSM137
oder gleichwertiger Art
Angeboten (Vom Bieter einzutragen):
Fabrikat: '.......................................' 
Typ: '.......................................'</t>
  </si>
  <si>
    <t>10.01.60.089</t>
  </si>
  <si>
    <t>Shure_VP89S** Prof. Richtrohrmikrofon, kurz</t>
  </si>
  <si>
    <t>Prof. Richtrohrmikrofon, kurz
Modulares Premium Kondensator-Richtmikrofon bestehend aus verschraubbarem, HF-immunen Vorverstärker und kurzer Richtrohrmikrofonkapsel mit starker Diffusschallunterdrückung außerhalb der Aufnahmeachse, eingebauter schaltbarer Filter zur Bassabsenkung.
Geeignet z.B. für Nahfeldaufnahmen.
Mindestanforderungen:
HF-Immun
Schaltbare Bassabsenkung
Technische Daten:
Kapseltyp:  Kondensator
Richtcharakteristik:  Keule
Öffnungswinkel:70°
Übertragungsbereich:  65 to 20,000 Hz
Frequenzgang:  Kontouriert
Empfindlichkeit:  -33,5 dBV/Pa / 2,11 mV/Pa 
Eigenrauschen:  15 dB
Max. Schalldruck:  132 dB
Farbe:  schwarz
Anschlüsse:  3-polige XLR
Benötigt Phantomspeisung: 11 - 52 VDC
Abmessungen (D x L): 21 x 235 mm
Gewicht (netto): 117 g
Im Lieferumfang enthaltenes Zubehör:
Transporttasche 
Windschutz
Ausgeschrieben:
Fabrikat:SHURE
Typ:VP89S
oder gleichwertiger Art
Angeboten (Vom Bieter einzutragen):
Fabrikat: '.......................................' 
Typ: '.......................................'</t>
  </si>
  <si>
    <t>10.01.60.090</t>
  </si>
  <si>
    <t>Shure_VP89M** Prof. Richtrohrmikrofon, mittlere Länge</t>
  </si>
  <si>
    <t>Prof. Richtrohrmikrofon, mittlere Länge
Modulares Premium Kondensator-Richtmikrofon bestehend aus verschraubbarem, HF-immunen Vorverstärker und kurzer Richtrohrmikrofonkapsel mit sehr starker Diffusschallunterdrückung außerhalb der Aufnahmeachse, eingebauter schaltbarer Filter zur Bassabsenkung.
Geeignet z.B. für die Abnahme von Publikumsreaktionen, Talk Shows, Live Konzerten, etc.
Mindestanforderungen:
HF-Immun
Schaltbare Bassabsenkung
Technische Daten:
Kapseltyp:  Kondensator
Richtcharakteristik:  Keule
Öffnungswinkel:50°
Übertragungsbereich:  50 to 20,000 Hz
Frequenzgang:  Kontouriert
Empfindlichkeit:  -33,5 dBV/Pa / 2,11 mV/Pa 
Eigenrauschen:  15 dB
Max. Schalldruck:  132 dB
Farbe:  schwarz
Anschlüsse:  3-polige XLR
Benötigt Phantomspeisung: 11 - 52 VDC
Abmessungen (D x L): 21 x 340 mm
Gewicht (netto): 138 g
Im Lieferumfang enthaltenes Zubehör:
Transporttasche 
Windschutz
Ausgeschrieben:
Fabrikat:SHURE
Typ:VP89M
oder gleichwertiger Art
Angeboten (Vom Bieter einzutragen):
Fabrikat: '.......................................' 
Typ: '.......................................'</t>
  </si>
  <si>
    <t>10.01.60.091</t>
  </si>
  <si>
    <t>Shure_VP89L** Prof. Richtrohrmikrofon, lang</t>
  </si>
  <si>
    <t>Prof. Richtrohrmikrofon, lang
Modulares Premium Kondensator-Richtmikrofon bestehend aus verschraubbarem, HF-immunen Vorverstärker und kurzer Richtrohrmikrofonkapsel mit extrem starker Diffusschallunterdrückung außerhalb der Aufnahmeachse, eingebauter schaltbarer Filter zur Bassabsenkung.
Geeignet für die Abnahme von weit entfernten Signalen z.B. bei Sportveranstaltungen, Naturaufnahmen, Dokumentarfilmen
Mindestanforderungen:
HF-Immun
Schaltbare Bassabsenkung
Technische Daten:
Kapseltyp:  Kondensator
Richtcharakteristik:  Keule
Öffnungswinkel:30°
Übertragungsbereich:  40 to 20,000 Hz
Frequenzgang:  Kontouriert
Empfindlichkeit:  -33,5 dBV/Pa / 2,11 mV/Pa 
Eigenrauschen:  15 dB
Max. Schalldruck:  132 dB
Farbe:  schwarz
Anschlüsse:  3-polige XLR
Benötigt Phantomspeisung: 11 - 52 VDC
Abmessungen (D x L): 21 x 485 mm
Gewicht (netto): 174 g
Im Lieferumfang enthaltenes Zubehör:
Transporttasche 
Windschutz
Ausgeschrieben:
Fabrikat:SHURE
Typ:VP89L
oder gleichwertiger Art
Angeboten (Vom Bieter einzutragen):
Fabrikat: '.......................................' 
Typ: '.......................................'</t>
  </si>
  <si>
    <t>10.01.60.989</t>
  </si>
  <si>
    <t>Shure_A89M-CC** Schwingungsdämpfende Mikrofon Halterung</t>
  </si>
  <si>
    <t>Schwingungsdämpfende Mikrofon Halterung
Schwingungsdämpfende Halterung für die Aufnahme von kurzen und mittellangen prof. Richtrohrmikrofonen.
Integrierte hocheffiziente Dämpferelemente sorgen für geringste Übertragung von Handlingsgeräuschen und von Motoren in Kameraobjektiven verursachte Schwingungen
Mindestanforderungen:
patentierte Lyre Technologie 
zur Unterdrückung von Handlingsgeräuschen
stufenlos neigbar
mit 3/8“ Aufnahme auf der Unterseite
Ausgeschrieben:
Fabrikat:SHURE
Typ:A89M-CC
oder gleichwertiger Art
Im Lieferumfang enthaltenes Zubehör:
Gewindeadapter 3/8“ auf 5/8“
Angeboten (Vom Bieter einzutragen):
Fabrikat: '.......................................' 
Typ: '.......................................'</t>
  </si>
  <si>
    <t>10.01.80</t>
  </si>
  <si>
    <t>Schwanenhälse</t>
  </si>
  <si>
    <t>10.01.80.400</t>
  </si>
  <si>
    <t>Shure_MX400SMP** Tischeinbau-Preamp für Schwanenhälse</t>
  </si>
  <si>
    <t>Tischeinbau-Preamp für Schwanenhälse
Tischeinbauvorverstärker mit LED-Logikeingang für die Verwendung mit den in separater Position ausgeschriebenen Schwanenhälsen.
Die Anbindung der Schwanenhälse erfolgt über einen 6 poligen Pfosten Steckverbinder und wird mit einer Verschraubung gesichert.
Der ausgangsseitige Anschluss erfolgt über 5-Pol XLR.
Der Preamp verfügt über einen schaltbaren Low Cut Filter und über Dip-Schalter lässt sich das Verhalten der LED-Anzeige am Schwanenhals konfigurieren.
Zum Einbau in Möbel wird der Verstärker von oben in eine Durchgangsbohrung gesteckt und von unten mit der beiliegenden Flügelmutter gekontert.
Mindestanforderungen:
Geschützt vor HF-Einstreuungen (GSM-Immun)
Schaltbarer Low Cut
Dip-Schalter zur Konfiguration der LED-Anzeige am Schwanenhals
Technische Daten:
Phantomspeisungsbereich:11 - 52V
Preamp-Übersteuerungspegel:  -8 dBV (0,4 V)
bei 1 % Gesamtklirrfaktor
Betriebstemperaturbereich: -18 – 57°C
Abmessungen (D x L):32/22 x 87mm
Gewicht:  125 g
Erforderliche Bohrung:25mm
Im Lieferumfang enthaltenes Zubehör:
Abdeckkappe zum Verschließen des Preamps wenn der Schwanenhals abgenommen wurden.
Gummiringe zur körperschallentkoppelten Montage
Leitfabrikat der Planung:
Fabrikat:SHURE
Typ:MX400SMP
oder gleichwertiger Art
Angeboten (Vom Bieter einzutragen):
Fabrikat: '.......................................' 
Typ: '.......................................'</t>
  </si>
  <si>
    <t>10.01.80.401</t>
  </si>
  <si>
    <t>Shure_MX400DP** Tischaufbau-Preamp für Schwanenhälse</t>
  </si>
  <si>
    <t>Tischaufbau-Preamp für Schwanenhälse
Massiver Tischaufbauvorverstärker mit Sensortaste und LED-Logikeingang für die Verwendung mit den in separater Position ausgeschriebenen Schwanenhälsen als kabelgebundene Tischsprechstelle.
Die Anbindung der Schwanenhälse erfolgt über einen 6 poligen Pfostensteckverbinder und wird mit einer Verschraubung gesichert.
Der ausgangsseitige Anschluss erfolgt über ein 6,1m langes 5-poliges Kabel an dem standardmäßig ein 3-Pol XLR konfektioniert ist.
Der Preamp verfügt über einen schaltbaren Low Cut Filter und über Dip-Schalter lässt sich die Funktion der Sensortaste (Push to Talk, Push to Mute, Toggle, externe Logiksteuerung) sowie das Verhalten der LED-Anzeige am Schwanenhals konfigurieren.
Mindestanforderungen:
Knackfreie Mute-Funktion
Geschützt vor HF-Einstreuungen (GSM-Immun)
Schaltbarer Low Cut
Dip-Schalter zur Konfiguration der LED-Anzeige am Schwanenhals
Technische Daten:
Phantomspeisungsbereich:  11 - 52V
Preamp-Übersteuerungspegel:  -8 dBV (0,4 V)
bei 1 % Gesamtklirrfaktor
Kabellänge:  6,1m
Betriebstemperaturbereich:  -18 – 57°C
Abmessungen (BxHxT):  87 x 43 x 146 mm
Gewicht:  516 g
Im Lieferumfang enthaltenes Zubehör:
Abdeckkappe zum Verschließen des Preamps wenn der Schwanenhals abgenommen wurden.
Gummiringe zur körperschallentkoppelten Montage
Leitfabrikat der Planung:
Fabrikat:SHURE
Typ:MX400DP
oder gleichwertiger Art
Angeboten (Vom Bieter einzutragen):
Fabrikat: '.......................................' 
Typ: '.......................................'</t>
  </si>
  <si>
    <t>10.01.80.405</t>
  </si>
  <si>
    <t>Shure_MX405LP/C(/S/O)** Schwanenhals Mikrofon (12,7cm)  mit Bi-Color Leuchtring - Niere(/Superniere/Kugel)</t>
  </si>
  <si>
    <t>Schwanenhals Mikrofon (12,7cm) mit zweifarbigem Leuchtring an der Verschraubung zur Basis.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Schutz gegen HF-Interferenzen (GSM - Immunität),
Mindestanforderungen:
Immun gegen HF-Einstreuungen
einrastender Schaumstoffwindschutz
Technische Daten:
Schwanenhalslänge:  5" (=12,7cm)
Charakteristik:  Niere/Superniere/Kugel
Aufnahmebereich (-3dB):  130°/115°/360°
Übertragungsbereich:  50 Hz - 17 kHz
Leerlaufempfindlichkeit:  -35 dBV/Pa (18 mV/Pa)
Maximaler Schalldruck:   121 dB
Eigenrauschen:  28 dB(A)
(äquiv. Schalldruck)
Betriebstemperaturbereich:  -18 - 57°C
sichtbare Länge
ab Verschraubung:L= 150mm
Durchmesser an dickster Stelle
(Windschutz):D= 18mm
Im Lieferumfang enthaltenes Zubehör:
Rastender Snap-Fit Windschutz
Leitfabrikat der Planung:
Fabrikat:SHURE
Typ:MX405LP/C(/S/O)
oder gleichwertiger Art
Angeboten (Vom Bieter einzutragen):
Fabrikat: '.......................................'
Typ: '.......................................'</t>
  </si>
  <si>
    <t>10.01.80.406</t>
  </si>
  <si>
    <t>Shure_MX405RLP/C(/S/O)** Schwanenhals Mikrofon (12,7cm) mit Leuchtring - Niere(/Superniere/Kugel)</t>
  </si>
  <si>
    <t>Schwanenhals Mikrofon (12,7cm) mit Leuchtring direkt hinter der Mikrofonkapsel.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Schutz gegen HF-Interferenzen (GSM - Immunität),
Mindestanforderungen:
Immun gegen HF-Einstreuungen
einrastender Schaumstoffwindschutz
Technische Daten:
Schwanenhalslänge:  5" (=12,7cm)
Charakteristik:  Niere/Superniere/Kugel
Aufnahmebereich (-3dB):  130°/115°/360°
Übertragungsbereich:  50 Hz - 17 kHz
Leerlaufempfindlichkeit:  -35 dBV/Pa (18 mV/Pa)
Maximaler Schalldruck:   121 dB
Eigenrauschen:  28 dB(A)
(äquiv. Schalldruck)
Betriebstemperaturbereich:  -18 - 57°C
sichtbare Länge
ab Verschraubung:L= 150mm
Durchmesser an dickster Stelle
(Windschutz):D= 18mm
Im Lieferumfang enthaltenes Zubehör:
Rastender Snap-Fit Windschutz
Leitfabrikat der Planung:
Fabrikat:SHURE
Typ:MX405RLP/C(/S/O)
oder gleichwertiger Art
Angeboten (Vom Bieter einzutragen):
Fabrikat: '.......................................'
Typ: '.......................................'</t>
  </si>
  <si>
    <t>10.01.80.407</t>
  </si>
  <si>
    <t>Shure_MX405LP/MS** Schwanenhals Mikrofon (22,7cm)  mit Bi-Color Leuchtring - Mini-Shotgun</t>
  </si>
  <si>
    <t>Schwanenhals Mikrofon (22,7cm) mit zweifarbigem Leuchtring an der Verschraubung zur Basis.
Nutzbar in Verbindung mit separatem Einbauverstärker, drahtloser Sprechstelle oder drahtgebundenem Tischfuß als Basis.
Elektret-Kondensatorkapsel mit stark gerichteter Keulen-Richtcharakteristik,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Schutz gegen HF-Interferenzen (GSM - Immunität),
Mindestanforderungen:
Immun gegen HF-Einstreuungen
einrastender Schaumstoffwindschutz
Technische Daten:
Schwanenhalslänge:  5" (=12,7cm)
Gesamtlänge:  22,7 cm
Charakteristik:  Keule
Aufnahmebereich (-3dB):  100°
Übertragungsbereich:  50 Hz - 17 kHz
Leerlaufempfindlichkeit:  -33 dBV/Pa (22 mV/Pa)
Maximaler Schalldruck:   121 dB
Eigenrauschen:  36 dB(A)
(äquiv. Schalldruck)
Betriebstemperaturbereich:  -18 - 57°C
Im Lieferumfang enthaltenes Zubehör:
Rastender Snap-Fit Windschutz
Leitfabrikat der Planung:
Fabrikat:SHURE
Typ:MX405LP/MS
oder gleichwertiger Art
Angeboten (Vom Bieter einzutragen):
Fabrikat: '.......................................'
Typ: '.......................................'</t>
  </si>
  <si>
    <t>10.01.80.408</t>
  </si>
  <si>
    <t>Shure_MX405RLP/MS** Schwanenhals Mikrofon (22,7cm)  mit Leuchtring - Mini-Shotgun</t>
  </si>
  <si>
    <t>Schwanenhals Mikrofon (22,7cm) mit Leuchtring direkt hinter der Mikrofonkapsel.
Nutzbar in Verbindung mit separatem Einbauverstärker, drahtloser Sprechstelle oder drahtgebundenem Tischfuß als Basis.
Elektret-Kondensatorkapsel mit stark gerichteter Keulen-Richtcharakteristik,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Schutz gegen HF-Interferenzen (GSM - Immunität),
Mindestanforderungen:
Immun gegen HF-Einstreuungen
einrastender Schaumstoffwindschutz
Technische Daten:
Schwanenhalslänge:  5" (=12,7cm)
Gesamtlänge:  22,7 cm
Charakteristik:  Keule
Aufnahmebereich (-3dB):  100°
Übertragungsbereich:  50 Hz - 17 kHz
Leerlaufempfindlichkeit:  -33 dBV/Pa (22 mV/Pa)
Maximaler Schalldruck:   121 dB
Eigenrauschen:  36 dB(A)
(äquiv. Schalldruck)
Betriebstemperaturbereich:  -18 - 57°C
Im Lieferumfang enthaltenes Zubehör:
Rastender Snap-Fit Windschutz
Leitfabrikat der Planung:
Fabrikat:SHURE
Typ:MX405RLP/MS
oder gleichwertiger Art
Angeboten (Vom Bieter einzutragen):
Fabrikat: '.......................................'
Typ: '.......................................'</t>
  </si>
  <si>
    <t>10.01.80.410</t>
  </si>
  <si>
    <t>Shure_MX410LP/C(/S/O)** Schwanenhals Mikrofon (25,4cm) mit Bi-Color Leuchtring - Niere(/Superniere/Kugel)</t>
  </si>
  <si>
    <t>Schwanenhals Mikrofon (25,4cm) mit zweifarbigem Leuchtring an der Verschraubung zur Basis.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Commshield™-Technologie zum Schutz gegen HF-Interferenzen (GSM - Immunität),
Technische Daten
Schwanenhalslänge:10" (=25,4cm)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254mm
Durchmesser an dickster Stelle
(Windschutz):D= 18mm
Ausgeschrieben:
Fabrikat:SHURE
Typ:MX410LP/C(/S/O)
oder gleichwertiger Art
Angeboten (Vom Bieter einzutragen):
Fabrikat:'.......................................'
Typ:'.......................................'</t>
  </si>
  <si>
    <t>10.01.80.411</t>
  </si>
  <si>
    <t>Shure_MX410RLP/C(/S/O)** Schwanenhals Mikrofon (25,4cm) mit Leuchtring - Niere(/Superniere/Kugel)</t>
  </si>
  <si>
    <t>Schwanenhals Mikrofon (25,4cm) mit Leuchtring im Mikrofonkopf.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Commshield™-Technologie zum Schutz gegen HF-Interferenzen (GSM - Immunität),
Technische Daten
Schwanenhalslänge:10" (=25,4cm)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254mm
Durchmesser an dickster Stelle
(Windschutz):D= 18mm
Ausgeschrieben:
Fabrikat:SHURE
Typ:MX405RLP/C(/S/O)
oder gleichwertiger Art
Angeboten (Vom Bieter einzutragen):
Fabrikat:'.......................................'
Typ:'.......................................'</t>
  </si>
  <si>
    <t>10.01.80.412</t>
  </si>
  <si>
    <t>Shure_MX412SE/C (/S/O)** Schwanenhals Mikrofon (36,12cm) Side Exit - Niere(/Superniere/Kugel)</t>
  </si>
  <si>
    <t>Schwanenhals Mikrofon (36,12cm) Side Exit - Niere/Superniere/Kugel
Schwanenhals Mikrofon mit zwei flexiblen Bereichen (oben und unten, mittig starr) und frei wählbarer Kabelauslassrichtung, entweder seitlich oder nach unten.
Inline-Vorverstärker (RK100PK) abnehmbar mit Steckverbindung (TA4F)
CommShield™-Technologie zum Schutz gegen HF-Interferenzen (GSM - Immunität)
Elektret-Kondensatorkapsel (R185B/R184B/R183B) mit Nieren/Supernieren/Kugelcharakteristik, werkzeuglos durch einfaches Aufschrauben tauschbar gegen Kapseln mit anderer Richtcharakteristik.
Technische Daten:
Schwanenhalslänge:  12" (=36,12cm)
Charakteristik:  Niere/Superniere/ Kugel
Aufnahmebereich (-3dB):130°/115°/360°
Übertragungsbereich:  50 Hz - 17 kHz
Leerlaufempfindlichkeit: -35 dBV/Pa (18 mV/Pa)
Ausgangsimpedanz:  180 Ohm
Maximaler Schalldruckpegel:  124/122,7/116,7 dB
(1 kHz bei 1% Klirrfaktor,
1 k? Last)
Eigenrauschen:  28,0/26,5/20,5 dB
(äquiv. Schalldruck)
Vorverstärker-
Übersteuerungsgrenze:  -6dBV
(bei 1% Gesamtklirrfaktor)
Gleichtaktunterdrückung:  min. 45,0 dB
Spannungsversorgung:  11 bis 52 VDC
Stromaufnahme:  2 mA
Betriebsbedingungen
Temperaturbereich:  -18° bis 57°C
Relative Feuchtigkeit:  0 bis 95%
Weitere Spezifikationen
Kabellänge:3,65m
Farbe: schwarz
Im Lieferumfang enthaltenes Zubehör:
Steckbarer Inline-Vorverstärker (Eingang TA3F/Ausgang XLR3m)
einrastender Schaumstoffwindschutz
körperschallentkoppelnde Einbaubuchse dazu
Metalleinsatz mit 5/8"-Außengewinde
(Dämpfung: 20dB)
Tischflansch (nicht entkoppelt) mit
5/8"-Außengewinde
Ausgeschrieben:
Fabrikat:SHURE
Typ:MX412SE/C (/S/O)
oder gleichwertiger Art
Angeboten (Vom Bieter einzutragen):
Fabrikat:'.......................................'
Typ:'.......................................'</t>
  </si>
  <si>
    <t>10.01.80.413</t>
  </si>
  <si>
    <t>Shure_MX410LPDF/C(/S/O)** Schwanenhals Mikrofon (25,4cm) mit Bi-Color Leuchtring - Niere(/Superniere/Kugel) 2</t>
  </si>
  <si>
    <t>Schwanenhals Mikrofon (25,4cm) mit zweifarbigem Leuchtring an der Verschraubung zur Basis und zwei Biegestellen.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Zwei Biegestellen, je ein Schwanenhals-Segment unterhalb der Mic-Kapsel und oberhalb der Verbindung zur Basis, dazwischen steifes, gerades Rohr.
Commshield™-Technologie zum Schutz gegen HF-Interferenzen (GSM - Immunität),
Technische Daten
Schwanenhalslänge:10" (=25,4cm)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254mm
Durchmesser an dickster Stelle
(Windschutz):D= 18mm
Ausgeschrieben:
Fabrikat:SHURE
Typ:MX410LPDF/C(/S/O)
oder gleichwertiger Art
Angeboten (Vom Bieter einzutragen):
Fabrikat:'.......................................'
Typ:'.......................................'</t>
  </si>
  <si>
    <t>10.01.80.415</t>
  </si>
  <si>
    <t>Shure_MX415LP/C(/S/O)** Schwanenhals Mikrofon (38,1cm) mit Bi-Color Leuchtring - Niere(/Superniere/Kugel)</t>
  </si>
  <si>
    <t>Schwanenhals Mikrofon (38,1cm) mit zweifarbigem Leuchtring an der Verschraubung zur Basis.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Commshield™-Technologie zum Schutz gegen HF-Interferenzen (GSM - Immunität),
Technische Daten
Schwanenhalslänge:15" (=38,1cm)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381mm
Durchmesser an dickster Stelle
(Windschutz):D= 18mm
Ausgeschrieben:
Fabrikat:SHURE
Typ:MX415LP/C(/S/O)
oder gleichwertiger Art
Angeboten (Vom Bieter einzutragen):
Fabrikat:'.......................................'
Typ:'.......................................'</t>
  </si>
  <si>
    <t>10.01.80.416</t>
  </si>
  <si>
    <t>Shure_MX415RLP/C(/S/O)** Schwanenhals Mikrofon (38,1cm) mit Leuchtring - Niere(/Superniere/Kugel)</t>
  </si>
  <si>
    <t>Schwanenhals Mikrofon (38,1cm) mit Leuchtring im Mikrofonkopf.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flexibler Schwanenhals oben, starres unteres Stück.
Commshield™-Technologie zum Schutz gegen HF-Interferenzen (GSM - Immunität),
Technische Daten
Schwanenhalslänge:15" (=38,1cm)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381mm
Durchmesser an dickster Stelle
(Windschutz):D= 18mm
Ausgeschrieben:
Fabrikat:SHURE
Typ:MX415RLP/C(/S/O)
oder gleichwertiger Art
Angeboten (Vom Bieter einzutragen):
Fabrikat:'.......................................'
Typ:'.......................................'</t>
  </si>
  <si>
    <t>10.01.80.417</t>
  </si>
  <si>
    <t>Shure_MX415LPDF/C(/S/O)** Schwanenhals Mikrofon (38,1cm) mit Bi-Color Leuchtring - Niere(/Superniere/Kugel) 2</t>
  </si>
  <si>
    <t>Schwanenhals Mikrofon (38,1cm) mit zweifarbigem Leuchtring an der Verschraubung zur Basis und zwei Biegestellen.
Nutzbar in Verbindung mit separatem Einbauverstärker, drahtloser Sprechstelle oder drahtgebundenem Tischfuß als Basis.
Elektret-Kondensatorkapsel (R185B/R184B/R183B) mit Nieren/Supernieren/Kugelcharakteristik, werkzeuglos durch einfaches Aufschrauben tauschbar gegen Kapseln mit anderer Richtcharakteristik.
Verschraubbarer 6-poliger Pfostenverbinder für die Anbindung an die jeweilige Basis.
Körperschallentkoppelter Mikrofonkopf
Zwei Biegestellen, je ein Schwanenhals-Segment unterhalb der Mic-Kapsel und oberhalb der Verbindung zur Basis, dazwischen steifes, gerades Rohr.
Commshield™-Technologie zum Schutz gegen HF-Interferenzen (GSM - Immunität),
Technische Daten
Schwanenhalslänge:15" (=38,1cm)
Charakteristik:Niere/Superniere/Kugel
Aufnahmebereich (-3dB):130°/115°/360°
Übertragungsbereich: 50 Hz - 17 kHz
Leerlaufempfindlichkeit: -35 dBV/Pa (18 mV/Pa)
Maximaler Schalldruck: 121 dB
Eigenrauschen:28 dB(A)
(äquiv. Schalldruck)
Betriebstemperaturbereich: -18 - 57°C
sichtbare Länge
ab Verschraubung:L= 381mm
Durchmesser an dickster Stelle
(Windschutz):D= 18mm
Ausgeschrieben:
Fabrikat:SHURE
Typ:MX415LPDF/C(/S/O)
oder gleichwertiger Art
Angeboten (Vom Bieter einzutragen):
Fabrikat:'.......................................'
Typ:'.......................................'</t>
  </si>
  <si>
    <t>10.01.80.418</t>
  </si>
  <si>
    <t>Shure_MX418SE/C (/S/O)** Schwanenhals Mikrofon (45,7cm) Side Exit - Niere(/Superniere/Kugel)</t>
  </si>
  <si>
    <t>Schwanenhals Mikrofon (45,7cm) Side Exit - Niere/Superniere/Kugel
Schwanenhals Mikrofon mit zwei flexiblen Bereichen (oben und unten, mittig starr) und frei wählbarer Kabelauslassrichtung, entweder seitlich oder nach unten.
Inline-Vorverstärker (RK100PK) abnehmbar mit Steckverbindung (TA4F)
CommShield™-Technologie zum Schutz gegen HF-Interferenzen (GSM - Immunität)
Elektret-Kondensatorkapsel (R185B/R184B/R183B) mit Nieren/Supernieren/Kugelcharakteristik, werkzeuglos durch einfaches Aufschrauben tauschbar gegen Kapseln mit anderer Richtcharakteristik.
Technische Daten:
Schwanenhalslänge:  18" (=45,7cm)
Charakteristik:  Niere/Superniere/ Kugel
Aufnahmebereich (-3dB):130°/115°/360°
Übertragungsbereich:  50 Hz - 17 kHz
Leerlaufempfindlichkeit: -35 dBV/Pa
(18 mV/Pa)
Ausgangsimpedanz:  180 Ohm
Maximaler Schalldruckpegel:  124/122,7/116,7 dB
(1 kHz bei 1% Klirrfaktor,
1 k? Last)
Eigenrauschen:  28,0/26,5/20,5 dB
(äquiv. Schalldruck)
Vorverstärker-
Übersteuerungsgrenze:  -6dBV
(bei 1% Gesamtklirrfaktor)
Gleichtaktunterdrückung:  min. 45,0 dB
Spannungsversorgung:  11 bis 52 VDC
Stromaufnahme:  2 mA
Betriebsbedingungen
Temperaturbereich:  -18° bis 57°C
Relative Feuchtigkeit:  0 bis 95%
Weitere Spezifikationen
Kabellänge:3,65m
Farbe: schwarz
Im Lieferumfang enthaltenes Zubehör:
Steckbarer Inline-Vorverstärker (Eingang TA3F/Ausgang XLR3m)
einrastender Schaumstoffwindschutz
körperschallentkoppelnde Einbaubuchse dazu
Metalleinsatz mit 5/8"-Außengewinde
(Dämpfung: 20dB)
Tischflansch (nicht entkoppelt) mit
5/8"-Außengewinde
Ausgeschrieben:
Fabrikat:SHURE
Typ:MX418SE/C (/S/O)
oder gleichwertiger Art
Angeboten (Vom Bieter einzutragen):
Fabrikat:'.......................................'
Typ:'.......................................'</t>
  </si>
  <si>
    <t>10.01.80.419</t>
  </si>
  <si>
    <t>Shure_MX418D/S (/C)** Schwanenhals-Tischsprechstelle (45,7cm) - Superniere(/Niere)</t>
  </si>
  <si>
    <t>Schwanenhals-Tischsprechstelle (45,7cm) - Superniere(/Niere)
Schwanenhals -Tischsprechstelle mit Sprechtaste und schwerem Standfuß.
Schwanenhals ist fest mit der Basis verbunden und besitzt oben und unten je einen flexibel biegbaren Bereich.
Funktion der Sprechtaste intern programmierbar über DIL-Schalter:
Mic On/Off
Push to talk/Push to mute
Mikrofon permanent offen (keine Funktion).
Geräuschfreies Ein- und Ausschalten.
Integrierte Status-LED.
Festes Anschlusskabel (3m) mit XLR3m konfektioniert. Für die exterene Verwendung bzw. Beschaltung der Schaltfunktion (Taste) und der LED sind im Anschlußkabel zusätzliche Adern vorhanden.
CommShield™-Technologie zum Schutz gegen HF-Interferenzen (GSM - Immunität)
Elektret-Kondensatorkapsel (R185B/R184B) mit Supernieren-/Nierencharakteristik, werkzeuglos durch einfaches Aufschrauben tauschbar gegen Kapseln mit anderer Richtcharakteristik.
Technische Daten:
Charakteristik:  Superniere/Niere
Aufnahmebereich (-3dB):115°/130°
Übertragungsbereich:  50 Hz - 17 kHz
Leerlaufempfindlichkeit: -32,5 dBV/Pa
(23,7 mV/Pa)
Ausgangsimpedanz:  150 Ohm
Maximaler Schalldruckpegel:  122,7/124 dB
(1 kHz bei 1% Klirrfaktor,
1 k? Last)
Eigenrauschen:  28,0/26,5 dB
(äquiv. Schalldruck)
Vorverstärker-
Übersteuerungsgrenze:  -6dBV
(bei 1% Gesamtklirrfaktor)
Gleichtaktunterdrückung:  min. 45,0 dB
Spannungsversorgung:  11 bis 52 VDC
Stromaufnahme:  2 mA
Betriebsbedingungen
Temperaturbereich:  -18° bis 57°C
Relative Feuchtigkeit:  0 bis 95%
Weitere Spezifikationen
Schwanenhalslänge:  18" (=45,7cm)
Kabellänge:3,0m
Farbe: schwarz
Gewicht:  0,81kg
Im Lieferumfang enthaltenes Zubehör:
einrastender Schaumstoffwindschutz
Ausgeschrieben:
Fabrikat:SHURE
Typ:MX418D/S(/C)
oder gleichwertiger Art
Angeboten (Vom Bieter einzutragen):
Fabrikat:'.......................................'
Typ:'.......................................'</t>
  </si>
  <si>
    <t>10.01.80.420</t>
  </si>
  <si>
    <t>Shure_MX412D/S (/C)** Schwanenhals-Tischsprechstelle (30,5cm) - Superniere(/Niere)</t>
  </si>
  <si>
    <t>Schwanenhals-Tischsprechstelle (30,5cm) - Superniere(/Niere)
Schwanenhals -Tischsprechstelle mit Sprechtaste und schwerem Standfuß.
Schwanenhals ist fest mit der Basis verbunden und besitzt oben und unten je einen flexibel biegbaren Bereich.
Funktion der Sprechtaste intern programmierbar über DIL-Schalter:
Mic On/Off
Push to talk/Push to mute
Mikrofon permanent offen (keine Funktion).
Geräuschfreies Ein- und Ausschalten.
Integrierte Status-LED.
Festes Anschlusskabel (3m) mit XLR3m konfektioniert. Für die exterene Verwendung bzw. Beschaltung der Schaltfunktion (Taste) und der LED sind im Anschlußkabel zusätzliche Adern vorhanden.
CommShield™-Technologie zum Schutz gegen HF-Interferenzen (GSM - Immunität)
Elektret-Kondensatorkapsel (R185B/R184B) mit Supernieren-/Nierencharakteristik, werkzeuglos durch einfaches Aufschrauben tauschbar gegen Kapseln mit anderer Richtcharakteristik.
Technische Daten:
Charakteristik:  Superniere/Niere
Aufnahmebereich (-3dB):115°/130°
Übertragungsbereich:  50 Hz - 17 kHz
Leerlaufempfindlichkeit: -32,5 dBV/Pa
(23,7 mV/Pa)
Ausgangsimpedanz:  150 Ohm
Maximaler Schalldruckpegel:  122,7/124 dB
(1 kHz bei 1% Klirrfaktor,
1 k? Last)
Eigenrauschen:  28,0/26,5 dB
(äquiv. Schalldruck)
Vorverstärker-
Übersteuerungsgrenze:  -6dBV
(bei 1% Gesamtklirrfaktor)
Gleichtaktunterdrückung:  min. 45,0 dB
Spannungsversorgung:  11 bis 52 VDC
Stromaufnahme:  2 mA
Betriebsbedingungen
Temperaturbereich:  -18° bis 57°C
Relative Feuchtigkeit:  0 bis 95%
Weitere Spezifikationen
Schwanenhalslänge:  182" (=30,5cm)
Kabellänge:3,0m
Farbe: schwarz
Gewicht:  0,81kg
Im Lieferumfang enthaltenes Zubehör:
einrastender Schaumstoffwindschutz
Ausgeschrieben:
Fabrikat:SHURE
Typ:MX412D/S(/C)
oder gleichwertiger Art
Angeboten (Vom Bieter einzutragen):
Fabrikat:'.......................................'
Typ:'.......................................'</t>
  </si>
  <si>
    <t>10.01.99</t>
  </si>
  <si>
    <t>Zubehör</t>
  </si>
  <si>
    <t>10.01.99.085</t>
  </si>
  <si>
    <t>Shure_A85WS** Windschutz, schwarz</t>
  </si>
  <si>
    <t>Windschutz, schwarz
Windschutz passend zu in separater Position ausgeschriebenem Handmikrofon
Leitfabrikat der Planung:
Fabrikat:SHURE
Typ:A85WS
oder gleichwertiger Art
Angeboten (Vom Bieter einzutragen):
Fabrikat:'.......................................'
Typ:'.......................................'</t>
  </si>
  <si>
    <t>10.02</t>
  </si>
  <si>
    <t>Mikrofon Systeme, Drahtlos</t>
  </si>
  <si>
    <t>10.02.01</t>
  </si>
  <si>
    <t>Mikrofone für Drahtlossysteme</t>
  </si>
  <si>
    <t>10.02.01.001</t>
  </si>
  <si>
    <t>Shure_CVL-B/C-TQG** einfaches Lavaliermikrofon - Niere mit TA4F</t>
  </si>
  <si>
    <t>einfaches Lavaliermikrofon - Niere
Lavaliermikrofon für drahtlose Anwendung mit Elektret-Kondensatorkapsel und Nierencharakteristik.
Mindestanforderungen:
mit passenden Steckverbinder (TA4F) zu Shure Taschensendern
Schaumstoffwindschutz
Ansteckklammer
Technische Daten:
Frequenzgang:  50 Hz - 17 kHz
Ausgangsimpedanz:  600 Ohm
Leerlaufempfindlichkeit:  -43,5 dBV/Pa
Maximaler Schalldruckpegel:  139 dB SPL
(1 kHz bei 3% Klirrfaktor, 1 kOhm Last)
Eigenrauschen:  22 dB
(äquiv. Schalldruckpegel)
Spannungsversorgung: :  +5 V(DC) 10 V max (DC Bias)
Kabellänge:  1,3 m
Gewicht:  25g
Ausgeschrieben:
Fabrikat:  Shure
Typ:  CVL-B/C-TQG
oder gleichwertiger Art
Angeboten (Vom Bieter einzutragen):
Fabrikat:'.......................................'
Typ:'.......................................'</t>
  </si>
  <si>
    <t>10.02.01.031</t>
  </si>
  <si>
    <t>Shure_SM31FH-TQG** Headset-Mikrofon für Fitnessanwendungen, Niere mit TA4F</t>
  </si>
  <si>
    <t>Headset-Mikrofon für Fitnessanwendungen, Niere mit TA4F.
professionelles Kondensator Headset-Mikrofon mit Nierencharakteristik speziell für Fitnesstrainer und Anwendungen mit hoher Bewegungsdynamik auch in feuchtwarmer Umgebung.
Stabiler, stramm sitzender Kopfbügel mit flexibler Schwanenhalssektion sorgt auch bei starken Bewegungen für guten Halt.
resistent gegen Schweiß und Feuchtigkeit
Natürliche Stimmwiedergabe.
Hohe Immunität gegenüber Funkstörungen durch Mobilgeräte.
Mindestanforderungen:
mit passenden Steckverbinder (TA4F) zu Shure Taschensendern
Robustes Kabel
Korrossionsgeschützt durch Wasser- und Schweiß abweisende Konstruktion
Technische Daten:
Kapseltyp:  Kondensator
Richtcharakteristik:  Niere
Übertragungsbereich:  45 Hz - 20 kHz
Ausgangsimpedanz:  600 Ohm
Ausgangspegel:-50dBV/Pa
Signal-/Rauschabstand:  66dB (1kHz)
Max. Schalldruck:  145 dB SPL
(1 kOhm Last bei
3% Klirrfaktor, 1 kHz)
Eigenrauschen:  28 dB
(äquiv. Schalldruckpegel)
Spannungsversorgung: :  +5 V(DC) 10 V max (DC Bias)
Kabellänge:  1,1 m
Gewicht:  max. 60g
Farbe:  schwarz/ orange
Ausgeschrieben:
Fabrikat:  Shure
Typ:  SM31FH-TQG
  oder gleichwertiger Art
Angeboten (Vom Bieter einzutragen):
Fabrikat:'.......................................'
Typ:'.......................................'</t>
  </si>
  <si>
    <t>10.02.01.035</t>
  </si>
  <si>
    <t>Shure_SM35-TQG** Nackenbügelmikrofon, Niere TA4F</t>
  </si>
  <si>
    <t>Nackenbügelmikrofon
Nackenbügelmikrofon mit dauerpolarisierter Kondensatorkapsel und Nierencharakteristik, inklusive Schaumstoffwindschutz.
Mindestanforderungen:
sicherer und komfortabler Halt
Optimierter Frequenzgang für klare und reine Stimmwiedergabe
Geringes Gewicht und flexibles Design für hohen Tragekomfort
TA4F Stecker
Arretierender Windschutz
Technische Daten:
Frequenzgang:  40 Hz - 20 kHz
Ausgangsimpedanz: 02400 Ohm @ 1kHz
Leerlaufempfindlichkeit:  max. -59.0 dBV/Pa (1,9mV)
Signal-to-Noise Ratio:  mind. 55dB
Max. SPL:  153 dB (@1% THD, 1000 Ohm)
Dynamic Range:  mind. 114 dB
Spannung:  +5V DC nominal;
10V max (DC Bias)
Kabellänge:  1,1m
Stecker:  TA4F
Gewicht:  72 g
gefordertes Zubehör:
Schaumstoffwindschutz
Ausgeschrieben:
Fabrikat:SHURE
Typ:SM35-TQG
oder gleichwertiger Art
Angeboten (Vom Bieter einzutragen):
Fabrikat:'.......................................'
Typ:'.......................................'</t>
  </si>
  <si>
    <t>10.02.01.045</t>
  </si>
  <si>
    <t>Shure_TL45x/O-LEMO** Subminiatur Lavaliermikrofon Doppelmembran, Kugel - geringe Empfindlichkeit, Lemo</t>
  </si>
  <si>
    <t>Subminiatur Lavaliermikrofon Doppelmembran, Kugel - geringe Empfindlichkeit, Lemo
Professionelles Subminiatur-Lavaliermikrofon mit Doppelmembran für drahtlose Anwendung mit Lemo-Steckverbinder passend zu den Taschensendern des LVs
Kapsel mit Kugel-Charakteristik und geringer Empfindlichkeit, besonders geeignet für Theateranwendungen.
Ausgezeichnetes Off-Axis-Verhalten ermöglicht präzise Sprachabnahme unabhängig von Positionierung oder bei Bewegungen.
Mindestanforderungen:
Neutraler Frequenzgang
Wasser-, Makeup- und Schweißresistent durch tauschbare nanobeschichtete Entzerrungskappen
Geringes Eigenrauschen
großer Dynamikbereich
Faserverstärktes Kabel, 1,1mm überschminkbar, hochbiegsam und unempfindlich gegen Knicken
Technische Daten:
Kapsel:  Kondensator Doppelmembran mit Kugel-Charakteristik
Übertragungsbereich: 20 Hz - 20 kHz
Empfindlichkeit: -45,0 dBV/Pa (5,62mV/Pa)
Maximaler Schalldruckpegel: 142 dB SPL
Dynamikumfang:  117,5 dB
Clipping Level:  3,0 dBV, 1kHz
Eigenrauschen 24,5 dB(A)
(äquivalenter Schalldruckpegel)
SNR:  69,5 dB
Spannungsversorgung: Bias 5,0 V(DC)
120 – 240µA (Typisch))
Kabel:  D = 1,1 mm, Länge = 1,67 m
Abmessungen (D x H):  5,6 x 13,5 mm
Gewicht inkl. Kabel:  12 g
Farbe:  B - Schwarz/
C - Cocoa (Dunkles Braun)
T - Tan (Beige)
W - Weiß
Mitzulieferndes Zubehör:
3x Entzerrungskapsel Linear,
2x Entzerrungskapsel für Presence Responce (Sprache)
Ausgeschrieben:
Fabrikat:SHURE
Typ:TL45B(*/C/T/W*)/O-LEMO
oder gleichwertiger Art
Angeboten (Vom Bieter einzutragen):
Fabrikat: '.......................................'
Typ: '.......................................'</t>
  </si>
  <si>
    <t>10.02.01.046</t>
  </si>
  <si>
    <t>Shure_TL46x/O-xxxx** Subminiatur Lavaliermikrofon Doppelmembran, Kugel - hohe Empfindlichkeit</t>
  </si>
  <si>
    <t>Subminiatur Lavaliermikrofon Doppelmembran, Kugel - hohe Empfindlichkeit
Professionelles Subminiatur-Lavaliermikrofon mit Doppelmembran für drahtlose Anwendung mit Lemo-(oder. MTQG/TA4F)-Steckverbinder passend zu den Taschensendern des LVs
Kapsel mit Kugel-Charakteristik und hoher Empfindlichkeit, besonders geeignet für Dialoge und mittlere Schalldruckpegel.
Ausgezeichnetes Off-Axis-Verhalten ermöglicht präzise Sprachabnahme unabhängig von Positionierung oder bei Bewegungen.
Mindestanforderungen:
Neutraler Frequenzgang
Wasser-, Makeup- und Schweißresistent durch tauschbare nanobeschichtete Entzerrungskappen
Geringes Eigenrauschen
großer Dynamikbereich
Faserverstärktes Kabel, 1,6mm überschminkbar, hochbiegsam und unempfindlich gegen Knicken
Technische Daten:
Kapsel:  Kondensator Doppelmembran mit Kugel-Charakteristik
Übertragungsbereich: 20 Hz - 20 kHz
Empfindlichkeit: -37,0 dBV/Pa (14,1mV/Pa)
Maximaler Schalldruckpegel: 134 dB SPL
Dynamikumfang:  110 dB
Clipping Level:  3,0 dBV, 1kHz
Eigenrauschen 24,0 dB(A)
(äquivalenter Schalldruckpegel)
SNR:  70,0 dB
Spannungsversorgung: Bias 5,0 V(DC)
120 – 240µA (Typisch))
Kabel:  D = 1,6 mm, Länge = 1,67 m
Abmessungen (D x H):  5,6 x 13,5 mm
Gewicht inkl. Kabel:  12 g
Farbe:  B - Schwarz/
C - Cocoa (Dunkles Braun)
T - Tan (Beige)
W - Weiß
Mitzulieferndes Zubehör:
3x Entzerrungskapsel Linear,
2x Entzerrungskapsel für Presence Responce (Sprache)
Ausgeschrieben:
Fabrikat:SHURE
Typ:TL46B(*/C/T/W*)/O-LEMO(*/MTQG*)
oder gleichwertiger Art
Angeboten (Vom Bieter einzutragen):
Fabrikat: '.......................................'
Typ: '.......................................'</t>
  </si>
  <si>
    <t>10.02.01.047</t>
  </si>
  <si>
    <t>Shure_TL47x/O-xxxx** Subminiatur Lavaliermikrofon Doppelmembran, Kugel - geringe Empfindlichkeit</t>
  </si>
  <si>
    <t>Subminiatur Lavaliermikrofon Doppelmembran, Kugel - geringe Empfindlichkeit
Professionelles Subminiatur-Lavaliermikrofon mit Doppelmembran für drahtlose Anwendung mit Lemo-(oder MicroDot- oder MTQG/TA4F-)Steckverbinder passend zu den Taschensendern des LVs
Kapsel mit Kugel-Charakteristik und geringer Empfindlichkeit, universell einsetzbar.
Ausgezeichnetes Off-Axis-Verhalten ermöglicht präzise Sprachabnahme unabhängig von Positionierung oder bei Bewegungen.
Mindestanforderungen:
Neutraler Frequenzgang
Wasser-, Makeup- und Schweißresistent durch tauschbare nanobeschichtete Entzerrungskappen
Geringes Eigenrauschen
großer Dynamikbereich
Faserverstärktes Kabel, 1,6 mm überschminkbar, hochbiegsam und unempfindlich gegen Knicken
Technische Daten:
Kapsel:  Kondensator Doppelmembran mit Kugel-Charakteristik
Übertragungsbereich: 20 Hz - 20 kHz
Empfindlichkeit: -45,0 dBV/Pa (5,62mV/Pa)
Maximaler Schalldruckpegel: 142 dB SPL
Dynamikumfang:  117,5 dB
Clipping Level:  3,0 dBV, 1kHz
Eigenrauschen 24,5 dB(A)
(äquivalenter Schalldruckpegel)
SNR:  69,5 dB
Spannungsversorgung: Bias 5,0 V(DC)
120 – 240µA (Typisch))
Kabel:  D = 1,6 mm, Länge = 1,67 m
Abmessungen (D x H):  5,6 x 13,5 mm
Gewicht inkl. Kabel:  12 g
Farbe:  B - Schwarz/
C - Cocoa (Dunkles Braun)
T - Tan (Beige)
W - Weiß
Mitzulieferndes Zubehör:
3x Entzerrungskapsel Linear,
2x Entzerrungskapsel für Presence Responce (Sprache)
1x Mikrofon-Ansteck-Klemme (single)
1x Doppel-Mikrofon-Ansteck-Klemme
5x Kabelklemme
1x Vampire Clip
1x Selbstklebender Vampire Clip
2x Windschutz
1x Transparente Klebehalterung
10x Klebepads für Klebehalterung
1x Aufbewahrungstasche
Ausgeschrieben:
Fabrikat:SHURE
Typ:TL47B(*/C/T/W*)/O-LEMO(*/MTQG/MDOT*)-A
oder gleichwertiger Art
Angeboten (Vom Bieter einzutragen):
Fabrikat: '.......................................'
Typ: '.......................................'</t>
  </si>
  <si>
    <t>10.02.01.048</t>
  </si>
  <si>
    <t>Shure_TL48x/O-xxxx** Subminiatur Lavaliermikrofon Doppelmembran, Kugel - geringe Empfindlichkeit</t>
  </si>
  <si>
    <t>Subminiatur Lavaliermikrofon Doppelmembran, Kugel - geringe Empfindlichkeit
Professionelles Subminiatur-Lavaliermikrofon mit Doppelmembran für drahtlose Anwendung mit Lemo- (oder MicroDot- oder MTQG/TA4F-)Steckverbinder passend zu den Taschensendern des LVs
Kapsel mit Kugel-Charakteristik und geringer Empfindlichkeit, besonders geeignet für Sprache und Dialoge bei TV- und Film-Produktion.
Ausgezeichnetes Off-Axis-Verhalten ermöglicht präzise Sprachabnahme unabhängig von Positionierung oder bei Bewegungen.
Mindestanforderungen:
konturierter Frequenzgang mit an Sprache angepasster Präsenzanhebung
Wasser-, Makeup- und Schweißresistent mit nanobeschichteter Entzerrungskappe
Geringes Eigenrauschen
großer Dynamikbereich
Faserverstärktes Kabel, 1,6 mm überschminkbar, hochbiegsam und unempfindlich gegen Knicken
Technische Daten:
Kapsel:  Kondensator Doppelmembran mit Kugel-Charakteristik
Übertragungsbereich: 20 Hz - 20 kHz
Empfindlichkeit: -45,0 dBV/Pa (5,62mV/Pa)
Maximaler Schalldruckpegel: 142 dB SPL
Dynamikumfang:  117,5 dB
Clipping Level:  3,0 dBV, 1kHz
Eigenrauschen 24,5 dB(A)
(äquivalenter Schalldruckpegel)
SNR:  69,5 dB
Spannungsversorgung: Bias 5,0 V(DC)
120 – 240µA (Typisch))
Kabel:  D = 1,6 mm, Länge = 1,67 m
Abmessungen (D x H):  5,3 x 19 mm
Gewicht inkl. Kabel:  12 g
Farbe:  B - Schwarz/
C - Cocoa (Dunkles Braun)
T - Tan (Beige)
W - Weiß
Mitzulieferndes Zubehör:
1x Mikrofon-Ansteck-Klemme (single)
1x Doppel-Mikrofon-Ansteck-Klemme
5x Kabelklemme
1x Vampire Clip
1x Selbstklebender Vampire Clip
2x Windschutz
1x Transparente Klebehalterung
10x Klebepads für Klebehalterung
1x Aufbewahrungstasche
Ausgeschrieben:
Fabrikat:SHURE
Typ:TL48B(*/C/T/W*)/O-LEMO(*/MTQG/MDOT*)-A
oder gleichwertiger Art
Angeboten (Vom Bieter einzutragen):
Fabrikat: '.......................................'
Typ: '.......................................'</t>
  </si>
  <si>
    <t>10.02.01.050</t>
  </si>
  <si>
    <t>Shure_TH53x/O-xxxx** Subminiatur Headset-Mikrofon Doppelmembran, Kugel - geringe Empfindlichkeit</t>
  </si>
  <si>
    <t>Subminiatur Headset-Mikrofon Doppelmembran, Kugel - geringe Empfindlichkeit
Professionelles Subminiatur-Headset-Mikrofon mit Doppelmembran für drahtlose Anwendung mit Lemo-(oder MicroDot- oder MTQG/TA4F-)Steckverbinder passend zu den Taschensendern des LVs
Kapsel mit Kugel-Charakteristik und geringer Empfindlichkeit, universell einsetzbar auf Bühne, im Studio und allgemeine Sprachanwendungen.
Ausgezeichnetes Off-Axis-Verhalten ermöglicht präzise Sprachabnahme unabhängig von Positionierung oder bei Bewegungen.
Einfache und kompfortable Justage des Kopfbügels 
Mindestanforderungen:
Neutraler Frequenzgang
Wasser-, Makeup- und Schweißresistent durch tauschbare nanobeschichtete Entzerrungskappen
Geringes Eigenrauschen
großer Dynamikbereich
Faserverstärktes Kabel, 1,6 mm überschminkbar, hochbiegsam und unempfindlich gegen Knicken
Einfache Bedienung und Justage des Kopfbügels
Mikrofonarm links und rechts montierbar
Technische Daten:
Kapsel:  Kondensator Doppelmembran mit Kugel-Charakteristik
Übertragungsbereich: 20 Hz - 20 kHz
Empfindlichkeit: -45,0 dBV/Pa (5,62mV/Pa)
Maximaler Schalldruckpegel: 142 dB SPL
Dynamikumfang:  117,5 dB
Clipping Level:  3,0 dBV, 1kHz
Eigenrauschen 24,5 dB(A)
(äquivalenter Schalldruckpegel)
SNR:  69,5 dB
Spannungsversorgung: Bias 5,0 V(DC)
120 – 240µA (Typisch))
Kabel:  D = 1,6 mm, Länge = 1,67 m
Abmessungen (D x H):  5,6 x 13,5 mm
Gewicht 
Mikrofonarm mit Kabel:  12 g
Kopfbügel:  6,0 g
Farbe:  B - Schwarz/
C - Cocoa (Dunkles Braun)
T - Tan (Beige)
W - Weiß
Mitzulieferndes Zubehör:
3x Entzerrungskapsel Linear,
2x Entzerrungskapsel für Presence Responce (Sprache)
2x Windschutz
1x Ansteck-Klemme
2x Kabelklemme
2x Knickschutz
1x Aufbewahrungstasche für Headset
Ausgeschrieben:
Fabrikat:SHURE
Typ:TH53B(*/C/T/W*)/O-LEMO(*/MTQG/MDOT*)
oder gleichwertiger Art
Angeboten (Vom Bieter einzutragen):
Fabrikat: '.......................................'
Typ: '.......................................'</t>
  </si>
  <si>
    <t>10.02.01.053</t>
  </si>
  <si>
    <t>Shure_WBH53T(/B)** Headset für Sprach- und Gesangsanwendungen, Kugel</t>
  </si>
  <si>
    <t>Headset für Sprach- und Gesangsanwendungen, Kugel
Professionelles Headset für Sprach- und Gesangsanwendungen.
Mindestanforderungen:
Dauerpolarisierte Subminiatur-Kondensatorkapsel, Kugelcharakteristik
klarer, äußerst natürlicher Sound.
Frei von Nahbesprechungseffekt für sehr gute Sprachverständlichkeit.
inklusive zwei Entzerrungskapseln und Schaumstoffwindschutz
Robuste und verstellbare Bügelmechanik zur idealen Anpassung an den Sprecher.
Technische Daten:
Frequenzgang:  20 Hz-20 kHz
Leerlaufempfindlichkeit:  -55 dBV/Pa (1,78 mV)
Maximaler Schalldruck:  147dB SPL
(1 kOhm Last, 1% Klirrfaktor)
Eigenrauschen:   39 dB(A)
(äquival. Schalldruck)
Anschlusskabel:  ca. 1,5m
Steckverbinder:  4 Polig TA4F
Gewicht:  35 g
Farbe:  beige(/schwarz)
Mitzulieferndes Zubehör:
2x Schaumstoffwindschutz
2x Entzerrungskapsel
Ausgeschrieben:
Fabrikat:  SHURE
Typ:  WBH53T(/B)
oder gleichwertiger Art
Angeboten (Vom Bieter einzutragen):
Fabrikat:   '.......................................' 
Typ:   '.......................................'</t>
  </si>
  <si>
    <t>10.02.01.054</t>
  </si>
  <si>
    <t>Shure_WBH54T(/B)** Headset für Gesangs- und Sprachanwendungen, Superniere</t>
  </si>
  <si>
    <t>Headset für Gesangs- und Sprachanwendungen, Superniere
Professionelles unauffälliges Headset für Gesangs- und Sprachanwendungen.
Mindestanforderungen:
Dauerpolarisierte Subminiatur-Kondensatorkapsel, Richtcharakteristik Superniere
klarer, äußerst natürlicher Sound.
Konturierter Frequenzgang u.A. zur Kompensierung des Nahbesprechungseffekt für sehr gute Sprachverständlichkeit.
Gleichmäßige Supernierencharakteristik bietet extrem hohe Rückkopplungssicherheit
extrem pegelfest, kann hohen Schalldruckpegel verzerrungsfrei wiedergeben
Einrastender Windschutz
Robuste und verstellbare Bügelmechanik zur idealen Anpassung an den Sprecher.
Technische Daten:
Frequenzgang:20 Hz - 20 kHz
Leerlaufempfindlichkeit-49,9 dBV (3,2 mV/Pa)
Maximaler Schalldruck:144dB SPL
(1 kOhm Last, 1% Klirrfaktor)
Eigenrauschen:   39 dB(A)
(äquival. Schalldruck)
Anschlusskabel:ca. 1,5m
Steckverbinder:  4 Polig TA4F
Gewicht:35 g
Farbe:beige(/schwarz)
Mitzulieferndes Zubehör:
2x Schaumstoffwindschutz
2x Schutzkappe
Ausgeschrieben:
Fabrikat:SHURE
Typ:WBH54T(/B)
oder gleichwertiger Art
Angeboten (Vom Bieter einzutragen):
Fabrikat: '.......................................' 
Typ: '.......................................'</t>
  </si>
  <si>
    <t>10.02.01.150</t>
  </si>
  <si>
    <t>Shure_MX150B/C-TQG** Lavaliermikrofon für drahtlose Anwendung, Niere</t>
  </si>
  <si>
    <t>Lavaliermikrofon für drahtlose Anwendung, Niere
Professionelles Subminiatur-Lavaliermikrofon für drahtlose Anwendung mit austauschbarer Elektret-Kondensatorkapsel
mit Niere-Charakteristik.
Mindestanforderungen:
mit passenden Steckverbinder (TA4F) zu Shure Taschensendern
einrastender Schaumstoffwindschutz
Ansteckklammern
Aufbewahrungstasche
Technische Daten:
Übertragungsbereich: 20 Hz - 20 kHz
Leerlaufempfindlichkeit: -51,0 dBV/Pa(4.5 mV)
Maximaler Schalldruckpegel: 147,5 dB SPL
Eigenrauschen 36,5 dB(A)
(äquivalenter Schalldruckpegel)
Gewicht: 21 g
Spannungsversorgung: +5 V (0,04 - 0,18mA)
Betriebsbedingungen
Temperaturbereich: -18° bis 57°C
Relative Feuchtigkeit: 0 bis 95%
Ausgeschrieben:
Fabrikat:Shure
Typ:MX150B/C-TQG
oder gleichwertiger Art
Angeboten (Vom Bieter einzutragen):
Fabrikat:'.......................................'
Typ:'.......................................'</t>
  </si>
  <si>
    <t>10.02.01.151</t>
  </si>
  <si>
    <t>Shure_MX150B/O-TQG** Lavaliermikrofon für drahtlose Anwendung, Kugel</t>
  </si>
  <si>
    <t>Lavaliermikrofon für drahtlose Anwendung, Kugel
Professionelles Subminiatur-Lavaliermikrofon für drahtlose Anwendung mit austauschbarer Elektret-Kondensatorkapsel
mit Kugel-Charakteristik.
Mindestanforderungen:
mit passenden Steckverbinder (TA4F) zu Shure Taschensendern
einrastender Schaumstoffwindschutz
Ansteckklammern
Aufbewahrungstasche
Technische Daten:
Übertragungsbereich: 20 Hz - 20 kHz
Leerlaufempfindlichkeit: -46.5 dBV/Pa(4.5 mV)
Maximaler Schalldruckpegel: 143,0 dB SPL
Eigenrauschen 34,0 dB(A)
(äquivalenter Schalldruckpegel)
Gewicht: 21 g
Spannungsversorgung: +5 V (0,04 - 0,18mA)
Betriebsbedingungen
Temperaturbereich: -18° bis 57°C
Relative Feuchtigkeit: 0 bis 95%
Ausgeschrieben:
Fabrikat:Shure
Typ:MX150B/O-TQG
oder gleichwertiger Art
Angeboten (Vom Bieter einzutragen):
Fabrikat:'.......................................'
Typ:'.......................................'</t>
  </si>
  <si>
    <t>10.02.01.153</t>
  </si>
  <si>
    <t>Shure_MX153T/O-TQG** professionelles Ohrbügel-Mikrofon mit Kugelcharakteristik, hautfarben</t>
  </si>
  <si>
    <t>professionelles Ohrbügel-Mikrofon mit Kugelcharakteristik.
Es bietet eine hohe Sprachverständlichkeit, einfache Handhabung und eine geringe Sichtbarkeit.
Optimiert für hohe Sprachverständlichkeit und damit ideal für Präsentationen und Vorträge.
Natürliche Stimm-Wiedergabe.
Der Bügel ist flexibel und lässt sich einfach auf unterschiedliche Anwender anpassen.
Hohe Immunität gegenüber Funkstörungen durch Mobilgeräte.
Mindestanforderungen:
mit passenden Steckverbinder (TA4F) zu Shure Taschensendern
Robustes, Kevlar-verstärktes Kabel
inkl. Drei farblich angepasste Schaumstoff-Windschütze
Technische Daten:
Kapseltyp:Kondensator
Richtcharakteristik:Kugel
Übertragungsbereich:20 Hz - 20 kHz
Eigenrauschen:34 dB
Max. Schalldruck:107 dB SPL
Gewicht:max 20 g
Farbe:hautfarben
Ausgeschrieben:
Fabrikat:Shure
Typ:MX153T/O-TQG
oder gleichwertiger Art
Angeboten (Vom Bieter einzutragen):
Fabrikat:'.......................................'
Typ:'.......................................'</t>
  </si>
  <si>
    <t>10.02.01.183</t>
  </si>
  <si>
    <t>Shure_WL-183** Lavaliermikrofon für drahtlose Anwendung, Kugel</t>
  </si>
  <si>
    <t>Lavaliermikrofon für drahtlose Anwendung, Kugel
Lavaliermikrofon für drahtlose Anwendung mit austauschbarer Elektret-Kondensatorkapsel
mit Kugelcharakteristik.
Mindestanforderungen:
mit passenden Steckverbinder (TA4F) zu Shure Taschensendern
einrastender Schaumstoffwindschutz
zwei unterschiedliche Ansteckklammern
Technische Daten:
Übertragungsbereich: 50 Hz - 17 kHz
Ausgangsimpedanz: 1800 Ohm
Leerlaufempfindlichkeit: -40,0 dBV/Pa (10 mV)
Maximaler Schalldruckpegel: 125,0 dB SPL
Eigenrauschen: 22,5 dB(A)
(äquivalenter Schalldruckpegel)
Abmessungen (L x Ø): 22 x 12 mm
Spannungsversorgung: +5 V (1,5 - 10 V)
Betriebsbedingungen
Temperaturbereich: -18° bis 57°C
Relative Feuchtigkeit: 0 bis 95%
Ausgeschrieben:
Fabrikat:Shure
Typ:WL-183
oder gleichwertiger Art
Angeboten (Vom Bieter einzutragen):
Fabrikat:'.......................................'
Typ:'.......................................'</t>
  </si>
  <si>
    <t>10.02.01.184</t>
  </si>
  <si>
    <t>Shure_WL-184** Lavaliermikrofon für drahtlose Anwendung, Superniere</t>
  </si>
  <si>
    <t>Lavaliermikrofon für drahtlose Anwendung, Superniere
Lavaliermikrofon für drahtlose Anwendung mit austauschbarer Elektret-Kondensatorkapsel
mit Supernieren-Charakteristik.
Mindestanforderungen:
mit passenden Steckverbinder (TA4F) zu Shure Taschensendern
einrastender Schaumstoffwindschutz
zwei unterschiedliche Ansteckklammern
Technische Daten:
Übertragungsbereich: 50 Hz - 17 kHz
Ausgangsimpedanz: 1800 Ohm
Leerlaufempfindlichkeit: -44,5 dBV/Pa (21,1 mV)
Maximaler Schalldruckpegel: 129,5 dB SPL
Eigenrauschen: 27,0 dB(A)
(äquivalenter Schalldruckpegel)
Abmessungen (L x Ø): 22 x 12 mm
Spannungsversorgung: +5 V (1,5 - 10 V)
Betriebsbedingungen
Temperaturbereich: -18° bis 57°C
Relative Feuchtigkeit: 0 bis 95%
Ausgeschrieben:
Fabrikat:Shure
Typ:WL-184
oder gleichwertiger Art
Angeboten (Vom Bieter einzutragen):
Fabrikat:'.......................................'
Typ:'.......................................'</t>
  </si>
  <si>
    <t>10.02.01.185</t>
  </si>
  <si>
    <t>Shure_WL-185** Lavaliermikrofon für drahtlose Anwendung, Niere</t>
  </si>
  <si>
    <t>Lavaliermikrofon für drahtlose Anwendung, Niere
Lavaliermikrofon für drahtlose Anwendung mit austauschbarer Elektret-Kondensatorkapsel
mit Nierencharakteristik.
Mindestanforderungen:
mit passenden Steckverbinder (TA4F) zu Shure Taschensendern
einrastender Schaumstoffwindschutz
zwei unterschiedliche Ansteckklammern
Technische Daten:
Übertragungsbereich: 50 Hz - 17 kHz
Ausgangsimpedanz: 1800 Ohm
Leerlaufempfindlichkeit: -45,0 dBV/Pa
Maximaler Schalldruckpegel: 130,5 dB SPL
Eigenrauschen: 28,0 dB(A)
(äquivalenter Schalldruckpegel)
Abmessungen (L x Ø): 22 x 12 mm
Spannungsversorgung: +5 V (1,5 - 10 V)
Betriebsbedingungen
Temperaturbereich: -18° bis 57°C
Relative Feuchtigkeit: 0 bis 95%
Ausgeschrieben:
Fabrikat:Shure
Typ:WL-185
oder gleichwertiger Art
Angeboten (Vom Bieter einzutragen):
Fabrikat:'.......................................'
Typ:'.......................................'</t>
  </si>
  <si>
    <t>10.02.01.998</t>
  </si>
  <si>
    <t>Shure_RPM40KIT** Zubehörset für Lavalier-Mikrofone</t>
  </si>
  <si>
    <t>Zubehörset für Lavalier-Mikrofone
Vollständiges Zubehörset inkl. Aufbewahrungstasche passend zu den in Vorposition ausgeschriebenen Lavalier-Mikrofonen:
Mindestens bestehend aus:
4x Mikrofon-Ansteck-Klemme (single), sortiert
1x Doppel-Mikrofon-Ansteck-Klemme
11x Kabelklemme, sortiert
1x Vampire Clip
1x Selbstklebender Vampire Clip
4x Windschutz, sortiert
1x Transparente Klebehalterung
10x Klebepads für Klebehalterung
1x Magnethalterung
1x Aufbewahrungstasche
Ausgeschrieben:
Fabrikat:SHURE
Typ:RPM40KIT
oder gleichwertiger Art
Angeboten (Vom Bieter einzutragen):
Fabrikat: '.......................................'
Typ: '.......................................'</t>
  </si>
  <si>
    <t>10.02.01.999</t>
  </si>
  <si>
    <t>Shure_MX-Aufsteck** kurzes Schwanenhalsmikrofon mit</t>
  </si>
  <si>
    <t>Shure_MX-Aufsteck** kurzes Schwanenhalsmikrofon mit TA4F-Stecker
kurzes Schwanenhalsmikrofon mit TA4F-Steckverbinder als Aufsteck-Mikrofon zur Verwendung mit den in separater Position ausgeschriebenen Taschensendern der Funkmikrofonanlage.
Elektret-Kondensatorkapsel mit Nieren-Charakteristik, werkzeuglos durch einfaches Aufschrauben tauschbar gegen Kapseln mit anderer Richtcharakteristik (Supernieren/Kugelcharakteristik).
Mindestanforderungen:
kurzer Schwanenhals, Länge: ca. 5 cm
Mikrofonkapsel mit Nieren-Charakteristik
Steckverbinder verriegelbar
Geschützt vor HF-Interferenzen (GSM-Immun)
Technische Daten:
Charakteristik:  Niere
Aufnahmebereich (-3dB):130°
Übertragungsbereich:  50 Hz - 17 kHz
Leerlaufempfindlichkeit: -35 dBV/Pa
(18 mV/Pa)
Maximaler Schalldruckpegel:  124 dB
(1 kHz bei 1% Klirrfaktor,
1 k? Last)
Betriebsbedingungen
Temperaturbereich:  -18° bis 57°C
Relative Feuchtigkeit:  0 bis 95%
Weitere Spezifikationen
Schwanenhalslänge:ca. 5 cm
Farbe: schwarz
Im Lieferumfang enthaltenes Zubehör:
einrastender Schaumstoffwindschutz
Kordel mit Sicherheitsschließe
zum Umhängen des Taschensenders um den Hals
Leitfabrikat der Planung:
Fabrikat:SHURE
Typ:MX-Aufsteck (MX202B/C herstellerseitig modifiziert)
oder gleichwertiger Art
Angeboten (Vom Bieter einzutragen):
Fabrikat: '.......................................'
Typ: '.......................................'</t>
  </si>
  <si>
    <t>10.02.02</t>
  </si>
  <si>
    <t>ULX-D</t>
  </si>
  <si>
    <t>10.02.02.101</t>
  </si>
  <si>
    <t>Shure_ULXD1** Digitaler Drahtlos Taschensender mit TA4M-Anschluss</t>
  </si>
  <si>
    <t>Digitaler Drahtlos Taschensender mit TA4M-Anschluss
Digitaler Drahtlos Taschensender für die Übertragungen von Audiosignalen. 
Mindestanforderungen:
Bis zu 17 Kanäle in einem Fernsehkanal gleichzeitig betreibbar und bis zu 70 Geräte abhängig von der Frequenzversion.
Die A/D-Wandlung des Audiosignals erfolgt mit 24-Bit/48kHz,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Taschensender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Für die Bedienung und Einstellung verfügt der Sender über einen ein An/-Aus-Schalter, einen im Normalbetrieb verdeckten Navigationstaster im Batteriefach und ein hintergrundbeleuchtetes LCD-Display.
Im Display angezeigt werden Infos und Menus zu:
HF- und Audio- Einstellungen
Akkuladestand in h/min auf 15 min genau
verwendeter Batterietyp
Frequenz- und Power-Lock.
Gain-offset Abstimmung zum Handsender.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Audio Eingang:  4-Pin-Mini-Stecker (TA4M)
Konfiguration unsym:  Impedanz 1 MOhm
Tonaderspeisung für Mikrofone:  +5 V
Max. Eingangspegel:  8,5dBV(7,5 Vpp)
  (1 kHz bei 1% Gesamtklirrfaktor)
mit Dämpfungsglied:  20,5 dBV (30 Vpp)
Äquiv. Eigenrauschen:  -120 dBV (A)
HF Ausgang:  SMA
Impedanz:  50 Ohm
Schaltbandbreite:  &lt; 200 kHz
Modulationsart:  Shure Proprietary Digital
Sendeleistung:  1 mW, 10 mW, 20 mW
  (schaltbar über Menüeinstellungen)
Weitere Spezifikationen
Übertragungsbereich:  20 Hz bis 20 kHz (+- 1 dB)
Dynamikbereich:  120 dB
HF-Reichweite:  100m
Gain Offset Bereich:  0 bis 21 dB
   (in 3 dB Schritten)
Betriebstemperaturbereich  -18° C bis 50° C
Batterie-Typ:  Shure SB900 Li-Ion Akku
  oder 2x AA Batterien
Standzeit (10mW):  &gt; 12h mit SB900 Li-Ion-Akku
  11h mit Alkaline Batterien
Abmessungen (H x B x T):  86 x 66 x 23mm
Gewicht ohne Batterien:  142 g
Gehäuse:  Aluminiumguss
Lieferbare Frequenzversionen:
V51(174 - 216 MHz)
G51(470 - 534 MHz)
H51(534 - 636 MHz)
K51(606 - 670 MHz)
L51(632 - 696 MHz)
L52(632 - 696 MHz)
P51(710 - 782 MHz)
Q51(794 - 806 MHz)
S50 (823 - 832, 863 - 865 MHz)
Z17(1492 - 1525 MHz)
Z18(1785 - 1805 MHz)
Im Lieferumfang enthaltenes Zubehör:
Lambda/4 Antenne, SMA, aufschraubbar
2 x AA Batterie
Aufbewahrungstasche mit Reißverschluss
Leitfabrikat der Planung:
Fabrikat:Shure
Typ:ULXD1
oder gleichwertiger Art
Angeboten (Vom Bieter einzutragen):
Fabrikat:'.......................................'
Typ:'.......................................'</t>
  </si>
  <si>
    <t>10.02.02.102</t>
  </si>
  <si>
    <t>Shure_ULXD1Lemo3** Digitaler Drahtlos Taschensender mit Lemo3-Anschluss</t>
  </si>
  <si>
    <t>Digitaler Drahtlos Taschensender mit Lemo3-Anschluss
Digitaler Drahtlos Taschensender für die Übertragungen von Audiosignalen. 
Mindestanforderungen:
Bis zu 17 Kanäle in einem Fernsehkanal gleichzeitig betreibbar und bis zu 70 Geräte abhängig von der Frequenzversion.
Die A/D-Wandlung des Audiosignals erfolgt mit 24-Bit/48kHz,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Taschensender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Für die Bedienung und Einstellung verfügt der Sender über einen ein An/-Aus-Schalter, einen im Normalbetrieb verdeckten Navigationstaster im Batteriefach und ein hintergrundbeleuchtetes LCD-Display.
Im Display angezeigt werden Infos und Menus zu:
HF- und Audio- Einstellungen
Akkuladestand in h/min auf 15 min genau
verwendeter Batterietyp
Frequenz- und Power-Lock.
Gain-offset Abstimmung zum Handsender.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Audio Eingang:  Lemo 3
Konfiguration unsym:  Impedanz 1 MOhm
Tonaderspeisung für Mikrofone:  +5 V
Max. Eingangspegel:  8,5dBV(7,5 Vpp)
  (1 kHz bei 1% Gesamtklirrfaktor)
mit Dämpfungsglied:  20,5 dBV (30 Vpp)
Äquiv. Eigenrauschen:  -120 dBV (A)
HF Ausgang:  SMA
Impedanz:  50 Ohm
Schaltbandbreite:  &lt; 200 kHz
Modulationsart:  Shure Proprietary Digital
Sendeleistung:  1 mW, 10 mW, 20 mW
  (schaltbar über Menüeinstellungen)
Weitere Spezifikationen
Übertragungsbereich:  20 Hz bis 20 kHz (+- 1 dB)
Dynamikbereich:  120 dB
HF-Reichweite:  100m
Gain Offset Bereich:  0 bis 21 dB
   (in 3 dB Schritten)
Betriebstemperaturbereich  -18° C bis 50° C
Batterie-Typ:  Shure SB900 Li-Ion Akku
  oder 2x AA Batterien
Standzeit (10mW):  &gt; 12h mit SB900 Li-Ion-Akku
  11h mit Alkaline Batterien
Abmessungen (H x B x T):  86 x 66 x 23mm
Gewicht ohne Batterien:  142 g
Gehäuse:  Aluminiumguss
Lieferbare Frequenzversionen:
V51(174 - 216 MHz)
G51(470 - 534 MHz)
H51(534 - 636 MHz)
K51(606 - 670 MHz)
L51(632 - 696 MHz)
L52(632 - 696 MHz)
P51(710 - 782 MHz)
Q51(794 - 806 MHz)
S50 (823 - 832, 863 - 865 MHz)
Z17(1492 - 1525 MHz)
Z18(1785 - 1805 MHz)
Im Lieferumfang enthaltenes Zubehör:
Lambda/4 Antenne, SMA, aufschraubbar
2 x AA Batterie
Aufbewahrungstasche mit Reißverschluss
Leitfabrikat der Planung:
Fabrikat:Shure
Typ:ULXD1Lemo3
oder gleichwertiger Art
Angeboten (Vom Bieter einzutragen):
Fabrikat:'.......................................'
Typ:'.......................................'</t>
  </si>
  <si>
    <t>10.02.02.201</t>
  </si>
  <si>
    <t>Shure_ULXD2/SM58** Digitaler Drahtlos Handsender mit SM58-Kapsel</t>
  </si>
  <si>
    <t>Digitaler Drahtlos Handsender mit SM58-Kapsel
Digitaler Audio-Handsender mit dynamischer Nieren-Mikrofonkapsel.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MikrofonkapselSM58
Empfindlichkeit:  5 dBV/Pa / 1,88 mV/Pa
Frequenzgang:  50 Hz - 15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Typ:ULXD2/SM58
oder gleichwertiger Art
Angeboten (Vom Bieter einzutragen):
Fabrikat:'.......................................'
Typ:'.......................................'</t>
  </si>
  <si>
    <t>10.02.02.202</t>
  </si>
  <si>
    <t>Shure_ULXD2/SM86** Digitaler Drahtlos Handsender mit SM86-Kapsel</t>
  </si>
  <si>
    <t>Digitaler Drahtlos Handsender mit SM86-Kapsel
Digitaler Audio-Handsender mit Kondensator-Mikrofonkapsel, Richtcharakteristik 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MikrofonkapselSM86
Kapseltyp:  Kondensator, Niere
Empfindlichkeit:  -50 dBV/Pa (3,15 mV/Pa)
Frequenzgang:  50 Hz - 18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Typ:ULXD2/SM86
oder gleichwertiger Art
Angeboten (Vom Bieter einzutragen):
Fabrikat:'.......................................'
Typ:'.......................................'</t>
  </si>
  <si>
    <t>10.02.02.203</t>
  </si>
  <si>
    <t>Shure_ULXD2/SM87** Digitaler Drahtlos Handsender mit SM87A-Kapsel</t>
  </si>
  <si>
    <t>Digitaler Drahtlos Handsender mit SM87A-Kapsel
Digitaler Audio-Handsender mit Kondensator-Mikrofonkapsel, Richtcharakteristik Superniere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MikrofonkapselSM87
Kapseltyp:  Kondensator, Superniere
Empfindlichkeit:-52,5 dBV/Pa (2,4 mV)
Frequenzgang:50 Hz - 18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Typ:ULXD2/SM87A
oder gleichwertiger Art
Angeboten (Vom Bieter einzutragen):
Fabrikat:'.......................................'
Typ:'.......................................'</t>
  </si>
  <si>
    <t>10.02.02.204</t>
  </si>
  <si>
    <t>Shure_ULXD2/B58** Digitaler Drahtlos Handsender mit Beta 58A-Kapsel</t>
  </si>
  <si>
    <t>Digitaler Drahtlos Handsender mit Beta 58A-Kapsel
Digitaler Audio-Handsender mit dynamischer Supernieren-Mikrofonkapsel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MikrofonkapselBeta 58A
Kapseltyp:  Dynamisch, Superniere
Empfindlichkeit:  -51,5 dBV/Pa / 2,6 mV/Pa
Frequenzgang:  50 Hz - 16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Typ:ULXD2/B58
oder gleichwertiger Art
Angeboten (Vom Bieter einzutragen):
Fabrikat:'.......................................'
Typ:'.......................................'</t>
  </si>
  <si>
    <t>10.02.02.205</t>
  </si>
  <si>
    <t>Shure_ULXD2/B87A** Digitaler Drahtlos Handsender mit Beta 87A-Kapsel</t>
  </si>
  <si>
    <t>Digitaler Drahtlos Handsender mit Beta 87A-Kapsel
Digitaler Audio-Handsender mit hochwertiger Kondensator-Mikrofonkapsel, Richtcharakteristik Superniere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MikrofonkapselBETA 87A
Kapseltyp:  Kondensator, Superniere
Empfindlichkeit:  -52,5 dBV/Pa (2,37 mV)
Frequenzgang:  50 Hz - 20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Typ:ULXD2/B87A
oder gleichwertiger Art
Angeboten (Vom Bieter einzutragen):
Fabrikat:'.......................................'
Typ:'.......................................'</t>
  </si>
  <si>
    <t>10.02.02.206</t>
  </si>
  <si>
    <t>Shure_ULXD2/B87C** Digitaler Drahtlos Handsender mit Beta 87C-Kapsel</t>
  </si>
  <si>
    <t>Digitaler Drahtlos Handsender mit Beta 87C-Kapsel
Digitaler Audio-Handsender mit hochwertiger Kondensator-Mikrofonkapsel, Richtcharakteristik 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MikrofonkapselBETA 87C
Kapseltyp:  Kondensator, Niere
Empfindlichkeit:  -52,5 dBV/Pa (2,37 mV)
Frequenzgang:  50 Hz - 20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Typ:ULXD2/B87C
oder gleichwertiger Art
Angeboten (Vom Bieter einzutragen):
Fabrikat:'.......................................'
Typ:'.......................................'</t>
  </si>
  <si>
    <t>10.02.02.208</t>
  </si>
  <si>
    <t>Shure_ULXD2/K8x** Digitaler Drahtlos Handsender mit KSM8-Kapsel</t>
  </si>
  <si>
    <t>Digitaler Drahtlos Handsender mit KSM8-Kapsel
Digitaler Audio-Handsender mit hochwertiger dynamischer Doppelmembran-Kapsel, Richtcharakteristik 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MikrofonkapselKSM8
Kapseltyp:  Dynamische "Dualdyne" Kapsel mit Doppelmembran
Richtcharakteristik:  Niere
Übertragungsbereich:  40 Hz - 16 kHz
Empfindlichkeit:  -51,5 dBV/Pa / 1,85 mV/Pa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Gehäusefarbe:Schwarz (oder Nickel)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Typ:ULXD2/K8B/
ULXD2/K8N
oder gleichwertiger Art
Angeboten (Vom Bieter einzutragen):
Fabrikat:'.......................................'
Typ:'.......................................'</t>
  </si>
  <si>
    <t>10.02.02.209</t>
  </si>
  <si>
    <t>Shure_ULXD2/KSM9** Digitaler Drahtlos Handsender mit KSM9-Kapsel</t>
  </si>
  <si>
    <t>Digitaler Drahtlos Handsender mit KSM9-Kapsel
Digitaler Audio-Handsender mit hochwertiger Kondensator-Mikrofonkapsel, Richtcharakteristik umschaltbar zwischen Niere/ Superniere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MikrofonkapselKSM9
Kapseltyp:  Kondensator, umschaltbar
  Niere/Superniere
Empfindlichkeit:  -51,5 dBV/Pa (2,66 mV)
Frequenzgang:  50 Hz - 20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Typ:ULXD2/KSM9
oder gleichwertiger Art
Angeboten (Vom Bieter einzutragen):
Fabrikat:'.......................................'
Typ:'.......................................'</t>
  </si>
  <si>
    <t>10.02.02.210</t>
  </si>
  <si>
    <t>Shure_ULXD2/KSM9HS** Digitaler Drahtlos Handsender mit KSM9HS-Kapsel</t>
  </si>
  <si>
    <t>Digitaler Drahtlos Handsender mit KSM9HS-Kapsel
Digitaler Audio-Handsender mit hochwertiger Kondensator-Mikrofonkapsel, Richtcharakteristik umschaltbar zwischen Breite Niere/ Hyperniere
Mindestanforderungen:
Bis zu 17 Kanäle in einem Fernsehkanal gleichzeitig betreibbar und bis zu 70 Geräte abhängig von der Frequenzversion.
Mikrofonkapsel austauschbar und passend zu allen Shure Drahtlosmikrofonserien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statt
Gain-Offset Regelbereich von 0 dB bis 21 dB ist am Handsender in 3 dB Schritten einstellbar.
Funkreichweite von bis zu 100 m sind bei Sicht auf die Empfangsantenne gewährleistet (abhängig von der HF-Signalabsorption, -Reflektion und -Interferenz).
Der Sender kann über einen Lithium-Ion Akku (SBC-900) oder zwei LR6 Mignonzellen betrieben werden.
Externe Ladekontakte ermöglichen das Aufladen des Akkus in dafür vorgesehenen Docking Ladestationen (SBC-200E).
Bedienung und Einstellung des Senders erfolgt über ein hintergrundbeleuchtetes LCD-Display. Angezeigt werden Menüs für die HF- und Audio- Einstellungen sowie der Akkuladestand mit einer Genauigkeit von 15 Minuten bei Verwendung des SB900 Li-Ionen-Akkus.
Menünavigationstasten und ein An/-Aus-Schalter sind vorhanden.
Möglichkeit für Frequenz- und Power-Lock.
Das Gehäuse ist in Aluminiumguss ausgeführt.
Das Funksystem ist mit identischer Audioperformance und Bedienung in verschiedenen Frequenzvarianten mindestens im UHF Band (470 - 865 MHz),
in den E-UTRA Bändern 1,5 GHz (L-Band 1,492 - 1,525 GHz) und 1,8GHz (1,785 - 1,805 GHz) sowie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MikrofonkapselKSM9HS
Kapseltyp:  Kondensator, umschaltbar
  Breite Niere/Hyperniere
Empfindlichkeit:  -51,5 dBV/Pa (2,66 mV)
Frequenzgang:  50 Hz - 20 kHz
Handsender:
Konfiguration unsym.:Impedanz 1 MOhm
Äquiv. Eigenrauschen:-120 dBV (A)
HF Ausgang:Einzelband-Helikalantenne
Schaltbandbreite:&lt; 200 kHz
Modulationsart:Shure Proprietary Digital
Sendeleistung:1 mW, 10 mW, 20 mW
(schaltbar über Menüeinstellungen)
Weitere Spezifikationen
Übertragungsbereich:30 Hz bis 20 kHz (+- 1 dB)
Dynamikbereich:120 dB
HF-Reichweite:100m
Gain Offset Bereich: 0 bis 21 dB
(in 3 dB Schritten)
Betriebstemperaturbereich-18° C bis 50° C
Batterie-Typ:Shure SB900 Li-Ion Akku
oder 2x AA Batterien
Standzeit (10mW):&gt; 12h mit SB900 Li-Ion-Akku
11h mit Alkaline Batterien
Abmessungen (L x O):256 x 51mm
Gewicht ohne Batterien:340g
Gehäuse:Aluminium
Lieferbare Frequenzversionen:
V51(174 - 216 MHz)
G51(470 - 534 MHz)
H51(534 - 636 MHz)
K51(606 - 670 MHz)
L51(632 - 696 MHz)
L52(632 - 696 MHz)
P51(710 - 782 MHz)
Q51(794 - 806 MHz)
S50 (823 - 832, 863 - 865 MHz)
Z17(1492 - 1525 MHz)
Z18(1785 - 1805 MHz)
Im Lieferumfang enthaltenes Zubehör:
2 x AA Batterie
Mikrofonstativklammer
Aufbewahrungstasche mit Reißverschluss
Leitfabrikat der Planung:
Fabrikat:Shure
Typ:ULXD2/KSM9HS
oder gleichwertiger Art
Angeboten (Vom Bieter einzutragen):
Fabrikat:'.......................................'
Typ:'.......................................'</t>
  </si>
  <si>
    <t>10.02.02.401</t>
  </si>
  <si>
    <t>Shure_ULXD4E** Digitaler Drahtlos Receiver</t>
  </si>
  <si>
    <t>Digitaler Drahtlos Receiver
Digitaler Audio-Empfänger passend zu den in separatert Position ausgeschriebenen Sendern.
Mindestanforderungen:
technisch erlaubt das System in einem 8 MHz TV-Kanal die gleichzeitige Nutzung von mindestens 21 Strecken. Mit einer Schaltbandbreite von 72 MHz können abhängig von der gewählten Frequenzvariante und der Funksituation vor Ort bis zu 168 kompatible Kanäle genutzt werden.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Die Übergabe aller relevanten HF- und Audioparameter erfolgt ebenfalls über die IR-Verbindung.
Gain-Regelbereich von -18 dB bis +42 dB ist am Empfänger in 1 dB Schritten inklusive einer Mute-Funktion einzustellen.
Bei Sichtverbindung zwischen Sender und Empfangsantenne ist eine Funkreichweite von mindestens 100 m zu gewährleisten (abhängig von der HF-Signalabsorption, -Reflektion und -Interferenz).
Bedienung und Einstellung des Empfängers mittels eines frontseitigen Drehreglers mit Tastfunktion oder per Software via Netzwerk von einem geeigneten PC aus.
Zur Visualisierung aller relevanten Systemparameter und Einstellungen verfügt der Empfänger über ein hintergrund-beleuchtetes, in Helligkeit und Kontrast einstellbares LC-Display.
Angezeigt werden Menüs für die HF-, Audio-, Netzwerk-, Geräte- und Sendereinstellung (Frequenz-/Power-Lock) sowie der Akkuladestand mit - bei Verwendung des SB900 Li-Ionen-Akkus - einer Genauigkeit von 15 Minuten.
LED-Anzeigen informieren über HF-Signalfeldstärke, Audiopegel und Antennenstatus.
Steuerung über Wireless Workbench 6 (WWB6).
Sowie Einbindung in Steuerungs- und Mischpultsysteme von Drittherstellern (z.B. AMX und Crestron, Yamaha, Soundcraft, AllenHeath, etc.)
Angabe der Restlaufzeit des Akkus in Stunden und Minuten im Sender- sowie Empfängerdisplay.
Automatische Sendererkennung (Hand-, Taschensender) oder Tischsprechstelle.
Gehäuse ½-19" aus verzinktem Stahl,
Bügel für 19"-Montage im Lieferumfang enthalten, zwei Empfänger können nebeneinander montiert werden (1HE).
Das Funksystem ist mit identischer Audioperformance und Bedienung in verschiedenen Frequenzvarianten mindestens im UHF Band (470 - 865 MHz), in den E-UTRA Bändern 1,5 GHz (L-Band 1,492 - 1,525 GHz) und 1,8GHz (1,785 - 1,805 GHz) oder im VHF Band (174 - 216 MHz) erhältlich.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HF-Eingang:
Wellenwiderstand:  50Ohm (BNC)
BIAS-Spannung:  12-13Vdc
(max. 170mA pro Anschluss)
Netzwerkanschluss:  1 x 10/100Mbps
DHCP oder manuelle Adressierung
max. Kabellänge 100m
Schutz gegen PoE
Audioausgang:
Typ:XLR-3pol.(m), 6,35mm-Klinke,
gegen Phantomspeisung geschützt
max. Ausgangspegel: +12dBV (Klinke)
+18dBV (XLR/Line)
-12dBV (XLR/Mic)
Ausgangsimpedanz:
50 Ohm /100 Ohm (unsym./sym. Klinke)
100Ohm (sym. XLR)
Mic-/Line-Schalter:30dB Dämpfung
Latenz:&lt; 2,9ms
Weitere Spezifikationen
Übertragungsbereich:20 Hz bis 20 kHz(+/-1dB)
Dynamikbereich:120 dB
HF-Reichweite:bis zu 100m
HF-Bandbreite:bis zu 72MHz
(je nach Version)
Betriebstemperaturbereich-18° C bis 50° C
Abmessungen in mm:44 x 197 x 171 (HxBxT)
Gewicht ohne Antennen:800g
Gehäuse:verzinkter Stahl
Stromversorgung:15 V, 0,6A
Lieferbare Frequenzversionen:
V51(174 - 216 MHz)
G51(470 - 534 MHz)
H51(534 - 636 MHz)
K51(606 - 670 MHz)
L51(632 - 696 MHz)
L52(632 - 696 MHz)
P51(710 - 782 MHz)
Q51(794 - 806 MHz)
S50 (823 - 832, 863 - 865 MHz)
Z17(1492 - 1525 MHz)
Z18(1785 - 1805 MHz)
Im Lieferumfang enthaltenes Zubehör:
2x Lambda-1/2-Antennen
1x Rack- sowie Antennen-Frontmontage-Satz
1x externes Netzteil 15Vdc/600mA
Leitfabrikat der Planung:
Fabrikat:Shure
Typ:ULXD4
oder gleichwertiger Art
Angeboten (Vom Bieter einzutragen):
Fabrikat:'.......................................'
Typ:'.......................................'</t>
  </si>
  <si>
    <t>10.02.02.402</t>
  </si>
  <si>
    <t>Shure_ULXD4DE** Digitaler 2-Kanal Drahtlos Receiver mit  Dante-Schnittstelle</t>
  </si>
  <si>
    <t>Digitaler 2-Kanal Drahtlos Receiver mit Dante-Schnittstelle
Digitaler Audio-Empfänger passend zu den in separater Position ausgeschriebenen Sendern.
Zwei Empfangskanäle in einem 19"/ 1 HE-Gehäuse, mit jeweils separater HF-Anzeige, Pegelkontrolle und XLR-Ausgängen sowie einer gemeinsamen Dante-Schnittstelle.
Mindestanforderungen:
technisch erlaubt das System in einem 8 MHz TV-Kanal die gleichzeitige Nutzung von mindestens 21 Strecken. Mit einer Schaltbandbreite von 72 MHz können abhängig von der gewählten Frequenzvariante und der Funksituation vor Ort bis zu 168 kompatible Kanäle genutzt werden.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Die Übergabe aller relevanten HF- und Audioparameter erfolgt ebenfalls über die IR-Verbindung.
Gain-Regelbereich von -18 dB bis +42 dB ist am Empfänger in 1 dB Schritten inklusive einer Mute-Funktion einzustellen.
Bei Sichtverbindung zwischen Sender und Empfangsantenne ist eine Funkreichweite von mindestens 100 m zu gewährleisten (abhängig von der HF-Signalabsorption, -Reflektion und -Interferenz).
Bedienung und Einstellung des Empfängers mittels eines frontseitigen Drehreglers mit Tastfunktion oder per Software via Netzwerk von einem geeigneten PC aus.
Zur Visualisierung aller relevanten Systemparameter und Einstellungen verfügt der Empfänger über ein hintergrund-beleuchtetes, in Helligkeit und Kontrast einstellbares LC-Display.
Angezeigt werden Menüs für die HF-, Audio-, Netzwerk-, Geräte- und Sendereinstellung (Frequenz-/Power-Lock) sowie der Akkuladestand mit - bei Verwendung des SB900 Li-Ionen-Akkus - einer Genauigkeit von 15 Minuten.
LED-Anzeigen informieren über HF-Signalfeldstärke, Audiopegel und Antennenstatus.
Steuerung über Wireless Workbench 6 (WWB6).
Sowie Einbindung in Steuerungs- und Mischpultsysteme von Drittherstellern (z.B. AMX und Crestron, Yamaha, Soundcraft, AllenHeath, etc.)
Angabe der Restlaufzeit des Akkus in Stunden und Minuten im Sender- sowie Empfängerdisplay.
19" Gehäuse aus verzinktem Stahl, max. 1HE.
Internes Netzteil.
Automatische Sendererkennung (Hand-, Taschensender) oder Tischsprechstelle.
Über den Antennenausgang kann mindestens ein weiterer Empfänger kaskadiert werden.
Das Funksystem ist mit identischer Audioperformance und Bedienung in verschiedenen Frequenzvarianten mindestens im UHF Band (470 - 865 MHz), in den E-UTRA Bändern 1,5 GHz (L-Band 1,492 - 1,525 GHz) und 1,8GHz (1,785 - 1,805 GHz) oder im VHF Band (174 - 216 MHz) erhältlich.
Frequency Diversity
Bei Verwendung zweier Taschensender lässt sich Frequency Diversity realisieren. Sollte das HF-Signal eines der Sender ausfallen, wird das Signal des störungsfreien Kanals automatisch und innerhalb weniger Millisekunden an beide Ausgänge übertragen.
Audio-Summing
Die Signale der beiden Kanäle können bei Bedarf summiert werden, so dass der Empfänger in diesem Fall zu einem Zwei-Kanalmixer wird. Das Signal kann auf alle Ausgänge geroutet werden.
Bodypack Frequency Diversity und Audio-Summing können zeitgleich verwendet werden.
Dante-Interface
Integriertes Dante-Audio-Netzwerk-Interface für eine digitale und unkomprimierte Audiosignal-Übertragung über ein Standard-Ethernet Kabel (Cat5e oder höher). Die eingesetzte Dante-Schnittstelle ist in der Lage mindestens 32 Output Streams (Flows) zu generieren und kann damit Unicast-Verbindungen zu mehr als zwei Devices herstellen.
AES67 Kompatibilität
Parallel zum Dante Signal kann die Audioinformation der Mikrofonkanäle im Netzwerk auch im AES67 Standard übertragen werden.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HF-Eingang:
Wellenwiderstand:  50Ohm (BNC)
BIAS-Spannung:  12-13Vdc
(max. 170mA pro Anschluss)
Netzwerkanschlüsse:  2 x 1Gbps
DHCP oder manuelle Adressierung
max. Kabellänge 100m
Schutz gegen PoE
Audioausgang:
Digital:  im Netzwerk via Dante und AES67
Analog:  2x XLR-3pol(m),
gegen Phantomspeisung geschützt
max. Ausgangspegel:  +18dBV (XLR/Line)
-12dBV (XLR/Mic)
Ausgangsimpedanz:
100Ohm (sym. XLR)
Mic-/Line-Schalter:  30dB Dämpfung
Latenz:  &lt; 2,9ms
Weitere Spezifikationen:
Übertragungsbereich:  20 Hz bis 20 kHz(+/-1dB)
Dynamikbereich:  120 dB
HF-Reichweite:  bis zu 100m
HF-Bandbreite:  bis zu 72MHz
(je nach Frequenzversion)
Betriebstemperaturbereich:  -18° C bis 50° C
Abmessungen in mm:  44 x 482 x 274 (HxBxT)
Gewicht ohne Antennen:  3360g
Gehäuse:  verzinkter Stahl
Stromversorgung:  15 V, 0,6A
Lieferbare Frequenzversionen:
V51(174 - 216 MHz)
G51(470 - 534 MHz)
H51(534 - 636 MHz)
K51(606 - 670 MHz)
L51(632 - 696 MHz)
L52(632 - 696 MHz)
P51(710 - 782 MHz)
Q51(794 - 806 MHz)
S50 (823 - 832, 863 - 865 MHz)
Z17(1492 - 1525 MHz)
Z18(1785 - 1805 MHz)
Gefordertes Zubehör:
2x Lambda-1/2-Antennen
1x Rack- sowie Antennen-Frontmontage-Satz
Leitfabrikat der Planung:
Fabrikat:SHURE
Typ:ULXD4DE
oder gleichwertiger Art
Angeboten (Vom Bieter einzutragen):
Fabrikat: '.......................................'
Typ: '.......................................'</t>
  </si>
  <si>
    <t>10.02.02.404</t>
  </si>
  <si>
    <t>Shure_ULXD4QE** Digitaler 4-Kanal Drahtlos Receiver mit  Dante-Schnittstelle</t>
  </si>
  <si>
    <t>Digitaler 4-Kanal Drahtlos Receiver mit Dante-Schnittstelle
Digitaler Audio-Empfänger passend zu den in separater Position ausgeschriebenen Sendern.
Vier Empfangskanäle in einem 19"/ 1 HE-Gehäuse, mit jeweils separater HF-Anzeige, Pegelkontrolle und XLR-Ausgängen sowie einer gemeinsamen Dante-Schnittstelle.
Mindestanforderungen:
technisch erlaubt das System in einem 8 MHz TV-Kanal die gleichzeitige Nutzung von mindestens 21 Strecken. Mit einer Schaltbandbreite von 72 MHz können abhängig von der gewählten Frequenzvariante und der Funksituation vor Ort bis zu 168 kompatible Kanäle genutzt werden.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Die Übergabe aller relevanten HF- und Audioparameter erfolgt ebenfalls über die IR-Verbindung.
Gain-Regelbereich von -18 dB bis +42 dB ist am Empfänger in 1 dB Schritten inklusive einer Mute-Funktion einzustellen.
Bei Sichtverbindung zwischen Sender und Empfangsantenne ist eine Funkreichweite von mindestens 100 m zu gewährleisten (abhängig von der HF-Signalabsorption, -Reflektion und -Interferenz).
Bedienung und Einstellung des Empfängers mittels eines frontseitigen Drehreglers mit Tastfunktion oder per Software via Netzwerk von einem geeigneten PC aus.
Zur Visualisierung aller relevanten Systemparameter und Einstellungen verfügt der Empfänger über ein hintergrund-beleuchtetes, in Helligkeit und Kontrast einstellbares LC-Display.
Angezeigt werden Menüs für die HF-, Audio-, Netzwerk-, Geräte- und Sendereinstellung (Frequenz-/Power-Lock) sowie der Akkuladestand mit - bei Verwendung des SB900 Li-Ionen-Akkus - einer Genauigkeit von 15 Minuten.
LED-Anzeigen informieren über HF-Signalfeldstärke, Audiopegel und Antennenstatus.
Steuerung über Wireless Workbench 6 (WWB6).
Sowie Einbindung in Steuerungs- und Mischpultsysteme von Drittherstellern (z.B. AMX und Crestron, Yamaha, Soundcraft, AllenHeath, etc.)
Angabe der Restlaufzeit des Akkus in Stunden und Minuten im Sender- sowie Empfängerdisplay.
19" Gehäuse aus verzinktem Stahl, max. 1HE.
Internes Netzteil.
Automatische Sendererkennung (Hand-, Taschensender) oder Tischsprechstelle.
Über den Antennenausgang kann mindestens ein weiterer Empfänger kaskadiert werden.
Das Funksystem ist mit identischer Audioperformance und Bedienung in verschiedenen Frequenzvarianten mindestens im UHF Band (470 - 865 MHz), in den E-UTRA Bändern 1,5 GHz (L-Band 1,492 - 1,525 GHz) und 1,8GHz (1,785 - 1,805 GHz) oder im VHF Band (174 - 216 MHz) erhältlich.
Frequency Diversity
Bei Verwendung zweier Taschensender lässt sich Frequency Diversity realisieren. Sollte das HF-Signal eines der Sender ausfallen, wird das Signal des störungsfreien Kanals automatisch und innerhalb weniger Millisekunden an beide Ausgänge übertragen.
Audio-Summing
Die Signale je zweier bzw. aller vier Kanäle können bei Bedarf summiert werden, so dass der Empfänger in diesem Fall zu einem Zwei/Vier-Kanalmixer wird. Das Signal kann auf je zwei bzw. alle Ausgänge geroutet werden.
Bodypack Frequency Diversity und Audio-Summing können zeitgleich verwendet werden.
Dante-Interface
Integriertes Dante-Audio-Netzwerk-Interface für eine digitale und unkomprimierte Audiosignal-Übertragung über ein Standard-Ethernet Kabel (Cat5e oder höher). Die eingesetzte Dante-Schnittstelle ist in der Lage mindestens 32 Output Streams (Flows) zu generieren und kann damit Unicast-Verbindungen zu mehr als zwei Devices herstellen.
AES67 Kompatibilität
Parallel zum Dante Signal kann die Audioinformation der Mikrofonkanäle im Netzwerk auch im AES67 Standard übertragen werden.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HF-Eingang:
Wellenwiderstand:  50Ohm (BNC)
BIAS-Spannung:  12-13Vdc
(max. 170mA pro Anschluss)
Netzwerkanschlüsse:  2 x 1Gbps
DHCP oder manuelle Adressierung
max. Kabellänge 100m
Schutz gegen PoE
Audioausgang:
Digital:  im Netzwerk via Dante und AES67
Analog:  4x XLR-3pol(m),
gegen Phantomspeisung geschützt
max. Ausgangspegel:  +18dBV (XLR/Line)
-12dBV (XLR/Mic)
Ausgangsimpedanz:
100Ohm (sym. XLR)
Mic-/Line-Schalter:  30dB Dämpfung
Latenz:  &lt; 2,9ms
Weitere Spezifikationen:
Übertragungsbereich:  20 Hz bis 20 kHz(+/-1dB)
Dynamikbereich:  120 dB
HF-Reichweite:  bis zu 100m
HF-Bandbreite:  bis zu 72MHz
(je nach Frequenzversion)
Betriebstemperaturbereich:  -18° C bis 50° C
Abmessungen in mm:  44 x 482 x 274 (HxBxT)
Gewicht ohne Antennen:  3450g
Gehäuse:  verzinkter Stahl
Stromversorgung:  15 V, 0,6A
Lieferbare Frequenzversionen:
V51(174 - 216 MHz)
G51(470 - 534 MHz)
H51(534 - 636 MHz)
K51(606 - 670 MHz)
L51(632 - 696 MHz)
L52(632 - 696 MHz)
P51(710 - 782 MHz)
Q51(794 - 806 MHz)
S50 (823 - 832, 863 - 865 MHz)
Z17(1492 - 1525 MHz)
Z18(1785 - 1805 MHz)
Gefordertes Zubehör:
2x Lambda-1/2-Antennen
1x Rack- sowie Antennen-Frontmontage-Satz
Leitfabrikat der Planung:
Fabrikat:SHURE
Typ:ULXD4QE
oder gleichwertiger Art
Angeboten (Vom Bieter einzutragen):
Fabrikat: '.......................................'
Typ: '.......................................'</t>
  </si>
  <si>
    <t>10.02.02.601</t>
  </si>
  <si>
    <t>Shure_ULXD6/o** Digitaler Drahtlos Sender - Grenzfläche mit Kugel</t>
  </si>
  <si>
    <t>Digitaler Drahtlos Sender - Grenzfläche mit Kugel
Drahtloser UHF-Sender als Grenzflächenmikrofon mit konfigurierbarer (Mute-)Taste - Richtcharakteristik  "Halbe Kugel".
Mindestanforderungen:
Bis zu 22 Kanäle in einem Fernsehkanal gleichzeitig betreibbar und bis zu 70 Geräte abhängig von der Frequenzversion.
Kompatibel zu Receivern sowohl der ULX-D als auch QLX-D Serie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oder per Kopplung im netzwerkfähigen Charger (SBC-450 bzw. SBC850) statt.
Konfigurierbare Taste zum Ein- und Ausschalten des Mikrofons, es sind mindestens folgende Funktionen möglich:
Toggle (Rastend an/aus
Push to Talk
Push to Mute
deaktiviert
Der Leuchtring des Mikrofons kann den Schaltzustand der Sprechstelle anzeigen
Funkreichweite von mindestens 100m ist bei Sichtverbindung gewährleistet (abhängig von der HF-Signalabsorption, -Reflektion und -Interferenz).
Der Sender kann über einen Lithium-Ion Akku (SB-900A) oder zwei AA Batterien betrieben werden.
Externe Ladekontakte ermöglichen das Aufladen des System-Akkus im Sender mit dafür vorgesehenen Docking Ladestationen (SBC-450 bzw. SBC850).
Konfiguration und Einstellung des Senders erfolgt per Software (WWB6), die Übertragung der Parameter auf den Sender entweder im Netzwerk-Charger oder per IR-Sync vom Receiver.
Befindet sich der Sender im Charger kann der (Lade-) Zustand des Akkus jederzeit per Netzwerk ausgelesen werden
Das Funksystem ist mit identischer Audioperformance und Bedienung in verschiedenen Frequenzvarianten mindestens im UHF Band (470 - 865 MHz), in den E-UTRA Bändern 1,5 GHz (L-Band 1,492 - 1,525 GHz) und 1,8GHz (1,785 - 1,805 GHz) oder im VHF Band (174 - 216 MHz) erhältlich.
Technische Daten:
Übertragungsbereich:  50 Hz - 17 kHz
Gain Offset Bereich:  0 - 21 dB (in 3 dB Schritten)
HF Ausgang: Integrierte PIFA Antenne
Schaltbandbreite: &lt; 200 kHz
Sendeleistung: 1 mW, 10 mW, 20 mW (schaltbar)
HF-Reichweite: mind. 90m bei
Betriebstemperaturbereich: -18° C bis 50° C
Batterie-Typ: Systemakku (Li-Ion)
oder 2x AA Batterien
Standzeit (bei 10mW): mind. 9h
mit (Li-Ion-) Systemakku
Abmessungen (BxHxT): 62 x 35 x 114 mm
Gewicht ohne Batterien: 241g
Gehäuse: Kunststoff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Frequenzversion
V51(174 - 216 MHz)
G51(470 - 534 MHz)
H51(534 - 636 MHz)
K51(606 - 670 MHz)
L51(632 - 696 MHz)
L52(632 - 696 MHz)
P51(710 - 782 MHz)
Q51(794 - 806 MHz)
S50 (823 - 832, 863 - 865 MHz)
Z17(1492 - 1525 MHz)
Z18(1785 - 1805 MHz)
Leitfabrikat der Planung:
Fabrikat:SHURE
Typ:ULXD6/O
oder gleichwertiger Art
Angeboten (Vom Bieter einzutragen):
Fabrikat:'.......................................'
Typ:'.......................................'</t>
  </si>
  <si>
    <t>10.02.02.602</t>
  </si>
  <si>
    <t>Shure_ULXD6/C** Digitaler Drahtlos Sender - Grenzfläche mit Niere</t>
  </si>
  <si>
    <t>Digitaler Drahtlos Sender - Grenzfläche mit Niere
Drahtloser UHF-Sender als Grenzflächenmikrofon mit konfigurierbarer (Mute-)Taste - Richtcharakteristik "Halbe Niere".
Mindestanforderungen:
Bis zu 22 Kanäle in einem Fernsehkanal gleichzeitig betreibbar und bis zu 70 Geräte abhängig von der Frequenzversion.
Kompatibel zu Receivern sowohl der ULX-D als auch QLX-D Serie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oder per Kopplung im netzwerkfähigen Charger (SBC-450 bzw. SBC850) statt.
Konfigurierbare Taste zum Ein- und Ausschalten des Mikrofons, es sind mindestens folgende Funktionen möglich:
Toggle (Rastend an/aus
Push to Talk
Push to Mute
deaktiviert
Der Leuchtring des Mikrofons kann den Schaltzustand der Sprechstelle anzeigen
Funkreichweite von mindestens 100m ist bei Sichtverbindung gewährleistet (abhängig von der HF-Signalabsorption, -Reflektion und -Interferenz).
Der Sender kann über einen Lithium-Ion Akku (SB-900A) oder zwei AA Batterien betrieben werden.
Externe Ladekontakte ermöglichen das Aufladen des System-Akkus im Sender mit dafür vorgesehenen Docking Ladestationen (SBC-450 bzw. SBC850).
Konfiguration und Einstellung des Senders erfolgt per Software (WWB6), die Übertragung der Parameter auf den Sender entweder im Netzwerk-Charger oder per IR-Sync vom Receiver.
Befindet sich der Sender im Charger kann der (Lade-) Zustand des Akkus jederzeit per Netzwerk ausgelesen werden
Das Funksystem ist mit identischer Audioperformance und Bedienung in verschiedenen Frequenzvarianten mindestens im UHF Band (470 - 865 MHz), in den E-UTRA Bändern 1,5 GHz (L-Band 1,492 - 1,525 GHz) und 1,8GHz (1,785 - 1,805 GHz) oder im VHF Band (174 - 216 MHz) erhältlich.
Technische Daten:
Übertragungsbereich:  50 Hz - 17 kHz
Gain Offset Bereich:  0 - 21 dB (in 3 dB Schritten)
HF Ausgang: Integrierte PIFA Antenne
Schaltbandbreite: &lt; 200 kHz
Sendeleistung: 1 mW, 10 mW, 20 mW (schaltbar)
HF-Reichweite: mind. 90m bei
Betriebstemperaturbereich: -18° C bis 50° C
Batterie-Typ: Systemakku (Li-Ion)
oder 2x AA Batterien
Standzeit (bei 10mW): mind. 9h
mit (Li-Ion-) Systemakku
Abmessungen (BxHxT): 62 x 35 x 114 mm
Gewicht ohne Batterien: 241g
Gehäuse: Kunststoff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Frequenzversion
V51(174 - 216 MHz)
G51(470 - 534 MHz)
H51(534 - 636 MHz)
K51(606 - 670 MHz)
L51(632 - 696 MHz)
L52(632 - 696 MHz)
P51(710 - 782 MHz)
Q51(794 - 806 MHz)
S50 (823 - 832, 863 - 865 MHz)
Z17(1492 - 1525 MHz)
Z18(1785 - 1805 MHz)
Leitfabrikat der Planung:
Fabrikat:SHURE
Typ:ULXD6/O
oder gleichwertiger Art
Angeboten (Vom Bieter einzutragen):
Fabrikat:'.......................................'
Typ:'.......................................'</t>
  </si>
  <si>
    <t>10.02.02.801</t>
  </si>
  <si>
    <t>Shure_ULXD8** Digitaler Drahtlos Sender - Tischsprechstelle</t>
  </si>
  <si>
    <t>Digitaler Drahtlos Sender - Tischsprechstelle
Drahtloser UHF-Sender als Tischsprechstelle mit konfigurierbarer (Mute-)Taste zur Aufnahme eines MX-Schwanenhalsmikrofons mit Leuchtring und 6 poligem Pfostenverbinder (schraubbar).
Mindestanforderungen:
Bis zu 22 Kanäle in einem Fernsehkanal gleichzeitig betreibbar und bis zu 70 Geräte abhängig von der Frequenzversion.
Kompatibel zu Receivern sowohl der ULX-D als auch QLX-D Serie
die A/D-Wandlung des Audiosignals erfolgt mit 24-Bit /48kHz
die Übertragung kann nach dem Advanced Encryption Standard mit 256-bit verschlüsselt werden (AES-256), die Vergabe eines Übertragungsschlüssels sowie der Verbindungsmodalitäten zwischen Sender und Empfänger findet per Infrarot-Schnittstelle oder per Kopplung im netzwerkfähigen Charger (SBC-450 bzw. SBC850) statt.
Konfigurierbare Taste zum Ein- und Ausschalten des aufsteckbaren Mikrofons, es sind mindestens folgende Funktionen möglich:
Toggle (Rastend an/aus
Push to Talk
Push to Mute
deaktiviert
Der Leuchtring des Mikrofons kann den Schaltzustand der Sprechstelle anzeigen, die Helligkeit der Anzeige kann konfiguriert werden
Funkreichweite von mindestens 100m ist bei Sichtverbindung gewährleistet (abhängig von der HF-Signalabsorption, -Reflektion und -Interferenz).
Der Sender kann über einen Lithium-Ion Akku (SB-900A) oder zwei AA Batterien betrieben werden.
Externe Ladekontakte ermöglichen das Aufladen des System-Akkus im Sender mit dafür vorgesehenen Docking Ladestationen (SBC-450 bzw. SBC850).
Konfiguration und Einstellung des Senders erfolgt per Software (WWB6), die Übertragung der Parameter auf den Sender entweder im Netzwerk-Charger oder per IR-Sync vom Receiver.
Befindet sich der Sender im Charger kann der (Lade-) Zustand des Akkus jederzeit per Netzwerk ausgelesen werden
Das Funksystem ist mit identischer Audioperformance und Bedienung in verschiedenen Frequenzvarianten mindestens im UHF Band (470 - 865 MHz), in den E-UTRA Bändern 1,5 GHz (L-Band 1,492 - 1,525 GHz) und 1,8GHz (1,785 - 1,805 GHz) oder im VHF Band (174 - 216 MHz) erhältlich.
Technische Daten:
Übertragungsbereich:  50 Hz - 17 kHz
Gain Offset Bereich:  0 - 21 dB (in 3 dB Schritten)
HF Ausgang: Integrierte PIFA Antenne
Schaltbandbreite: &lt; 200 kHz
Sendeleistung: 1 mW, 10 mW, 20 mW (schaltbar)
HF-Reichweite: mind. 90m bei
Betriebstemperaturbereich: -18° C bis 50° C
Batterie-Typ: Systemakku (Li-Ion)
oder 2x AA Batterien
Standzeit (bei 10mW): mind. 9h
mit (Li-Ion-) Systemakku
Abmessungen (BxHxT): 78.27 x 40.77 x 136.94 mm
Gewicht ohne Batterien: 293g
Gehäuse: Kunststoff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Frequenzversion
V51(174 - 216 MHz)
G51(470 - 534 MHz)
H51(534 - 636 MHz)
K51(606 - 670 MHz)
L51(632 - 696 MHz)
L52(632 - 696 MHz)
P51(710 - 782 MHz)
Q51(794 - 806 MHz)
S50 (823 - 832, 863 - 865 MHz)
Z17(1492 - 1525 MHz)
Z18(1785 - 1805 MHz)
Leitfabrikat der Planung:
Fabrikat:SHURE
Typ:ULXD8
oder gleichwertiger Art
Angeboten (Vom Bieter einzutragen):
Fabrikat:'.......................................'
Typ:'.......................................'</t>
  </si>
  <si>
    <t>10.02.02.900</t>
  </si>
  <si>
    <t>Shure_SB900A** 3,7V Li-Ion Akku zum Drahtlos Sender</t>
  </si>
  <si>
    <t>3,7V Li-Ion Akku zum Digitalen Drahtlos Sender
3,7V Li-Ion System Akku zur Verwendung mit den in separater Position ausgeschriebenen Digitalen Drahtlos Hand- bzw. Taschensendern sowie Empfängern für InEar Monitoring Empfängern.
integrierter Chipsatz zur Abfrage mindestens folgender Akkuzellen-Informationen:
Gesamtzustand des Akkus in Prozent
Ladezustand des Akkus in Prozent
Anzahl der Ladezyklen
Akkukerntemperatur in °C und °F
Zertifizierungen:
EMC Directive 2004/108/EC
Battery Directive 2006/66/EC
Technische Daten:
Nominal Capacity:  mind. 1320 mAh
Ladespannung:4,2V
Ladestrom:750mA
Ladetemperaturbereich:0° - 45°C
Ladedauer (typisch)50% = 1h
100% = 3h
Abmessung (H x B x T):18 x 32 x 50 mm
Gewicht:max. 39,7g
Leitfabrikat der Planung:
Fabrikat:Shure
Typ:SB900A
oder gleichwertiger Art
Angeboten (Vom Bieter einzutragen):
Fabrikat:'.......................................'
Typ:'.......................................'</t>
  </si>
  <si>
    <t>10.02.02.902</t>
  </si>
  <si>
    <t>Shure_SBC902-E** USB Ladegerät für einen Li-Ion System Akku</t>
  </si>
  <si>
    <t>USB Ladegerät für einen Li-Ion System Akku
USB Netzteil im Lieferumfang enthalten
Technische Daten:
Ladedauer SB900:
50% = 1h
100% = 3h
Laden über USB-Schnittstelle
Leitfabrikat der Planung:
Fabrikat:Shure
Typ:SBC902-E
oder gleichwertiger Art
Angeboten (Vom Bieter einzutragen):
Fabrikat:'.......................................'
Typ:'.......................................'</t>
  </si>
  <si>
    <t>10.02.02.920</t>
  </si>
  <si>
    <t>Shure_SBC200-E** Doppel Akku-Ladegerät inkl. Netzteil</t>
  </si>
  <si>
    <t>Doppel Akku-Ladegerät inkl. Netzteil
Ladestation mit zwei Ladeschächten für Digitale Hand- bzw. Taschensender, Empfänger für InEar Monitoring oder separate Li-Ion System Akkus.
Externes Netzteil im Lieferumfang enthalten.
Mindestanforderungen:
Zustandsanzeige pro Slot signalisiert mindestens folgende Akkuzustände
voll (99-100%)
fast voll (90-99%)
muss geladen werden (0-90%)
Fehler = Batterie kann nicht geladen werden
bis zu vier dieser Ladegeräte können mechanisch angereiht und ohne zusätzliche Kabel über ein gemeinsames Netzteil versorgt werden.
Technische Daten:
Ladedauer: 50% = 1h
100% = 3h
Stromversorgung: 15V/ 3,33A max.
Abmessung in mm: 66 x 99 x 165 (H x B x T)
Gewicht: max.
gefordertes Zubehör:
Netzteil
Montagematerial zur Verbindung mit einem weiteren baugleichen Charger
Leitfabrikat der Planung:
Fabrikat:SHURE
Typ:SBC200-E
oder gleichwertiger Art
Angeboten (Vom Bieter einzutragen):
Fabrikat:'.......................................'
Typ:'.......................................'</t>
  </si>
  <si>
    <t>10.02.02.921</t>
  </si>
  <si>
    <t>Shure_SBC200** Doppel Akku-Ladegerät ohne Netzteil</t>
  </si>
  <si>
    <t>Doppel Akku-Ladegerät ohne Netzteil
Ladestation mit zwei Ladeschächten für Digitale Hand- bzw. Taschensender, Empfänger für InEar Monitoring oder separate Li-Ion System Akkus.
Mindestanforderungen:
Zustandsanzeige pro Slot signalisiert mindestens folgende Akkuzustände
- voll (99-100%)
- fast voll (90-99%)
- muss geladen werden (0-90%)
- Fehler = Batterie kann nicht geladen werden
bis zu vier dieser Ladegeräte können mechanisch angereiht und ohne zusätzliche Kabel über ein gemeinsames Netzteil versorgt werden.
Technische Daten:
Ladedauer: 50% = 1h
100% = 3h
Stromversorgung: 15V/ 3,33A max.
Abmessung in mm: 66 x 99 x 165 (H x B x T)
Gewicht: max.
gefordertes Zubehör:
Montagematerial zur Verbindung mit einem weiteren baugleichen Charger
Leitfabrikat der Planung:
Fabrikat:SHURE
Typ:SBC200
oder gleichwertiger Art
Angeboten (Vom Bieter einzutragen):
Fabrikat:'.......................................'
Typ:'.......................................'</t>
  </si>
  <si>
    <t>10.02.02.922</t>
  </si>
  <si>
    <t>Shure_SBC220-E** Netzwerkfähige Doppel Akku-Ladestation inkl. Netzteil</t>
  </si>
  <si>
    <t>Netzwerkfähige Doppel Akku-Ladestation inkl. Netzteil
Ladestation mit zwei Ladeschächten für Digitale Hand- bzw. Taschensender, Empfänger für InEar Monitoring oder separate Li-Ion System Akkus.
Die Lade- und Akku-Zustände der in der Station befindlichen Geräte kann jederzeit in Echtzeit über das Netzwerk, z.B. via WWB6 ausgelesen werden.
Mindestanforderungen:
Zustandsanzeige pro Slot signalisiert mindestens folgende Akkuzustände
voll (99-100%)
fast voll (90-99%)
muss geladen werden (0-90%)
Fehler = Batterie kann nicht geladen werden
bis zu vier dieser Ladegeräte können mechanisch angereiht und ohne zusätzliche Kabel über ein gemeinsames Netzteil versorgt und über eine Netzwerkverbindung gemonitored werden.
Am Charger kann ein Storage Modus für die längerfristige Lagerung (&gt; 8d) der Akkus aktiviert werden.
Bei aktiviertem Storage Modus werden eingelegte Akkus entsprechend geladen bzw. entladen, dass der für Langzeitlagerung optimale Ladezustand erreicht wird.
Technische Daten:
Anzahl Ladeslots:  2
Ladezeiten:  50% = 1 Stunde
100% = 3 Stunden
Netzwerk Schnittstelle:RJ45 10/100 Mbps Ethernet
Spannungsversorgung:15V DC; 4,0A max.
Abmessung in mm: 90 x 70x 213 (B x H x T)
gefordertes Zubehör:
Netzteil
Montagematerial zur Verbindung mit einem weiteren baugleichen Charger
Leitfabrikat der Planung:
Fabrikat:SHURE
Typ:SBC220-E
oder gleichwertiger Art
Angeboten (Vom Bieter einzutragen):
Fabrikat:'.......................................'
Typ:'.......................................'</t>
  </si>
  <si>
    <t>10.02.02.923</t>
  </si>
  <si>
    <t>Shure_SBC220** Netzwerkfähige Doppel Akku-Ladestation ohne Netzteil</t>
  </si>
  <si>
    <t>Netzwerkfähige Doppel Akku-Ladestation ohne Netzteil
Ladestation mit zwei Ladeschächten für Digitale Hand- bzw. Taschensender, Empfänger für InEar Monitoring oder separate Li-Ion System Akkus.
Die Lade- und Akku-Zustände der in der Station befindlichen Geräte kann jederzeit in Echtzeit über das Netzwerk, z.B. via WWB6 ausgelesen werden.
Mindestanforderungen:
Zustandsanzeige pro Slot signalisiert mindestens folgende Akkuzustände
voll (99-100%)
fast voll (90-99%)
muss geladen werden (0-90%)
Fehler = Batterie kann nicht geladen werden
bis zu vier dieser Ladegeräte können mechanisch angereiht und ohne zusätzliche Kabel über ein gemeinsames Netzteil versorgt und über eine Netzwerkverbindung gemonitored werden.
Am Charger kann ein Storage Modus für die längerfristige Lagerung (&gt; 8d) der Akkus aktiviert werden.
Bei aktiviertem Storage Modus werden eingelegte Akkus entsprechend geladen bzw. entladen, dass der für Langzeitlagerung optimale Ladezustand erreicht wird.
Technische Daten:
Anzahl Ladeslots:  2
Ladezeiten:  50% = 1 Stunde
100% = 3 Stunden
Netzwerk Schnittstelle:RJ45 10/100 Mbps Ethernet
Spannungsversorgung:15V DC; 4,0A max.
Abmessung in mm: 90 x 70x 213 (B x H x T)
gefordertes Zubehör:
Montagematerial zur Verbindung mit einem weiteren baugleichen Charger
Leitfabrikat der Planung:
Fabrikat:SHURE
Typ:SBC220
oder gleichwertiger Art
Angeboten (Vom Bieter einzutragen):
Fabrikat:'.......................................'
Typ:'.......................................'</t>
  </si>
  <si>
    <t>10.02.02.925</t>
  </si>
  <si>
    <t>Shure_SBC250-E** Netzwerkfähige Ladestation für bis zu 2 Sender</t>
  </si>
  <si>
    <t>Netzwerkfähige Ladestation für bis zu 2 Sender
Netzwerkfähige Ladestation für bis zu 2 Grenzflächen- oder Schwanenhals-Sender
Die Ladestation kann in die Sender eingelegte Akkus von mindestens 2 drahtlosen Grenzflächen Mikrofonen oder Tischsprechstellen gleichzeitig laden.
Für einen Ladevorgang auf 100% Akkukapazität benötigt die Station drei Stunden. Ein Ladevorgang auf 50% der Akkukapazität ist nach einer halben Stunde abgeschlossen.
Eine intelligente Ladesteuerung verhindert das Überladen der angeschlossenen Akkus.
Am Gehäuse der Station wird der prozentuale Ladezustand der angeschlossenen Funkmikrofonsender individuell mit 5 LEDs pro Ladeslot visualisiert.
Die Konfiguration und Kontrolle der Komponenten in der Ladestation erfolgt via Netzwerk über die Wireless Workbench (WWB6). Die Lade- und Akku-Zustände der in der Station befindlichen Geräte kann jederzeit über das Netzwerk ausgelesen werden.
Konfiguration aller System-Parameter erfolgt per Netzwerkzugriff in Echtzeit.
Technische Daten:
Anzahl Ladeslots:  2
Ladezeiten:  50% = 0,5 Stunde
100% = 3 Stunden
Netzwerk Schnittstelle:RJ45 10/100 Mbps Ethernet
Spannungsversorgung:100 - 240V; 50/60Hz; 0,35A max.
Leitfabrikat der Planung:
Fabrikat:SHURE
Typ:SBC250-E
oder gleichwertiger Art
Angeboten (Vom Bieter einzutragen):
Fabrikat:'.......................................'
Typ:'.......................................'</t>
  </si>
  <si>
    <t>10.02.02.927</t>
  </si>
  <si>
    <t>Shure_SBC220** Doppel-Akku-Ladegerät, Netzwerk-basiert</t>
  </si>
  <si>
    <t>Doppel-Akku-Ladegerät, Netzwerk-basiert inkl Netzteil
Akku-Ladegerät mit Netzwerkschnittstelle zur Überwachung des Ladezustands, der Akkuparameter sowie zur Lagerung von bis zu 2 System-Akkus (SB900 bzw. SB900A) separat oder eingelegt in die Hand- und Taschensendern bzw. Taschenreceivern.
Es können bis zu vier dieser Charger mechanisch gekoppelt werden. Sie werden dann über ein gemeinsames Netzteil betrieben und teilen sich auch eine gemeinsame Netzwerksschnittstelle. 
Der Charger ist mechanisch auch zu den Doppelladern der ADX-Serie kompatibel und kann auch mit diesen im Verbund betrieben werden.
Am Charger kann ein Storage Modus für die längerfristige Lagerung (&gt; 8d) der Akkus aktiviert werden.
Bei aktiviertem Storage Modus werden eingelegte Akkus entsprechend geladen bzw. entladen, dass der für Langzeitlagerung optimale Ladezustand erreicht wird.
Mindestanforderungen:
Folgende Parameter werden pro Akku ausgelesen und ins Netzwerk übertragen:
  - Aktueller Ladezustand
  - Akkuzustand
  - Anzahl der Ladezyklen
  - Temperatur
Ladeanzeige pro Slot
grün = Ladevorgang abgeschlossen
rot = Akku wird geladen
gelb = Akku im Storage Modus
Aktivierung Storage Modus direkt am Charger
Passt mit eingelegten Akkus in 19"-Rackschublade mit 2 HE
Technische Daten:
Ladeslots:  2x SB900A bzw SB900
oder 2 kompatible Hand-/ Taschensender oder Taschenreceiver
Ladestrom:  max. 1,25 A
Ladedauer:  50% = 1,0 h
100% = 3,0 h
Netzwerk:  10/100 Mbit, 1x RJ45
DHCP oder Manuell
Weitere Spezifikationen
Abmessungen (BxHxT) :  89 x 66 x 211 mm
Gewicht:  0,45 kg
Betriebsumgebung:  0°C bis 45°C
Spannungsversorgung:  15 V, max. 3.33 A
gefordertes Zubehör:
Montageset zum Verbinden mit einem weitern Charger
Ausgeschrieben:
Fabrikat:SHURE
Typ:SBC240-E
oder gleichwertiger Art
Angeboten (Vom Bieter einzutragen):
Fabrikat:'.......................................'
Typ:'.......................................'</t>
  </si>
  <si>
    <t>10.02.02.928</t>
  </si>
  <si>
    <t>Shure_SBC220-E** Doppel-Akku-Ladegerät, Netzwerk-basiert inkl Netzteil</t>
  </si>
  <si>
    <t>Doppel-Akku-Ladegerät, Netzwerk-basiert inkl Netzteil
Akku-Ladegerät mit Netzwerkschnittstelle zur Überwachung des Ladezustands, der Akkuparameter sowie zur Lagerung von bis zu 2 System-Akkus (SB900 bzw. SB900A) separat oder eingelegt in die Hand- und Taschensendern bzw. Taschenreceivern.
Es können bis zu vier dieser Charger mechanisch gekoppelt werden. Sie werden dann über ein gemeinsames Netzteil betrieben und teilen sich auch eine gemeinsame Netzwerksschnittstelle. 
Der Charger ist mechanisch auch zu den Doppelladern der ADX-Serie kompatibel und kann auch mit diesen im Verbund betrieben werden.
Am Charger kann ein Storage Modus für die längerfristige Lagerung (&gt; 8d) der Akkus aktiviert werden.
Bei aktiviertem Storage Modus werden eingelegte Akkus entsprechend geladen bzw. entladen, dass der für Langzeitlagerung optimale Ladezustand erreicht wird.
Externes Netzteil im Lieferumfang enthalten.
Mindestanforderungen:
Folgende Parameter werden pro Akku ausgelesen und ins Netzwerk übertragen:
  - Aktueller Ladezustand
  - Akkuzustand
  - Anzahl der Ladezyklen
  - Temperatur
Ladeanzeige pro Slot
grün = Ladevorgang abgeschlossen
rot = Akku wird geladen
gelb = Akku im Storage Modus
Aktivierung Storage Modus direkt am Charger
Passt mit eingelegten Akkus in 19"-Rackschublade mit 2 HE
Technische Daten:
Ladeslots:  2x SB900A bzw SB900
oder 2 kompatible Hand-/ Taschensender oder Taschenreceiver
Ladestrom:  max. 1,25 A
Ladedauer:  50% = 1,0 h
100% = 3,0 h
Netzwerk:  10/100 Mbit, 1x RJ45
DHCP oder Manuell
Weitere Spezifikationen
Abmessungen (BxHxT) :  89 x 66 x 211 mm
Gewicht:  0,45 kg
Betriebsumgebung:  0°C bis 45°C
Spannungsversorgung:  15 V, max. 3.33 A
gefordertes Zubehör:
Externes Netzteil
Montageset zum Verbinden mit einem weitern Charger
Ausgeschrieben:
Fabrikat:SHURE
Typ:SBC240-E
oder gleichwertiger Art
Angeboten (Vom Bieter einzutragen):
Fabrikat:'.......................................'
Typ:'.......................................'</t>
  </si>
  <si>
    <t>10.02.02.945</t>
  </si>
  <si>
    <t>Shure_SBC450-E** Netzwerkfähige Ladestation für bis zu 4 Sender</t>
  </si>
  <si>
    <t>Netzwerkfähige Ladestation für bis zu 4 Sender
Netzwerkfähige Ladestation für bis zu 4 Grenzflächen- oder Schwanenhals-Sender
Die Ladestation kann in die Sender eingelegte Akkus von mindestens 4 drahtlosen Grenzflächen Mikrofonen oder Tischsprechstellen gleichzeitig laden.
Für einen Ladevorgang auf 100% Akkukapazität benötigt die Station drei Stunden. Ein Ladevorgang auf 50% der Akkukapazität ist nach einer halben Stunde abgeschlossen.
Eine intelligente Ladesteuerung verhindert das Überladen der angeschlossenen Akkus.
Am Gehäuse der Station wird der prozentuale Ladezustand der angeschlossenen Funkmikrofonsender individuell mit 5 LEDs pro Ladeslot visualisiert.
Die Konfiguration und Kontrolle der Komponenten in der Ladestation erfolgt via Netzwerk über die Wireless Workbench (WWB6). Die Lade- und Akku-Zustände der in der Station befindlichen Geräte kann jederzeit über das Netzwerk ausgelesen werden.
Konfiguration aller System-Parameter erfolgt per Netzwerkzugriff in Echtzeit.
Technische Daten:
Anzahl Ladeslots:  4
Ladezeiten:  50% = 0,5 Stunde
100% = 3 Stunden
Netzwerk Schnittstelle:RJ45 10/100 Mbps Ethernet
Spannungsversorgung:15V DC @ 4,0A max.
gefordertes Zubehör:
externes Netzteil
Leitfabrikat der Planung:
Fabrikat:SHURE
Typ:SBC450-E
oder gleichwertiger Art
Angeboten (Vom Bieter einzutragen):
Fabrikat:'.......................................'
Typ:'.......................................'</t>
  </si>
  <si>
    <t>10.02.02.980</t>
  </si>
  <si>
    <t>Shure_SBC800-E** Akku-Ladegerät 8fach inkl. Netzteil</t>
  </si>
  <si>
    <t>Akku-Ladegerät
Ladegerät mit acht Ladeschächten für Li-Ion-Akkus vom Typ SB900.
Externes Netzteil PS45 im Lieferumfang enthalten
Mindestanforderungen:
Ladeanzeige pro Slot
grün = 99-100%
grün/rot 90-99% sind geladen
rot 0-90% sind geladen
gelb = Batterie kann nicht geladen werden
Zertifizierungen:
WEEE Richtlinie 2008/34/EG
RoHS-Richtlinie 2008/35/EG
Technische Daten:
Ladedauer SB900:
50% = 1h
100% = 3h
Stromversorgung:15V/ 3,33A max.
Abmessung in mm:189,5 x 40 x 181 (B x H x T)
Gewicht:540g
Leitfabrikat der Planung:
Fabrikat:Shure
Typ:SBC800-E
oder gleichwertiger Art
Angeboten (Vom Bieter einzutragen):
Fabrikat:'.......................................'
Typ:'.......................................'</t>
  </si>
  <si>
    <t>10.02.02.985</t>
  </si>
  <si>
    <t>Shure_SBC850-E** Netzwerkfähige Ladestation für bis zu 8 Sender</t>
  </si>
  <si>
    <t>Netzwerkfähige Ladestation für bis zu 8 Sender
Netzwerkfähige Ladestation für bis zu 8 Grenzflächen- oder Schwanenhals-Sender
Die Ladestation kann in die Sender eingelegte Akkus von mindestens 8 drahtlosen Grenzflächen Mikrofonen oder Tischsprechstellen gleichzeitig laden.
Für einen Ladevorgang auf 100% Akkukapazität benötigt die Station drei Stunden. Ein Ladevorgang auf 50% der Akkukapazität ist nach einer halben Stunde abgeschlossen.
Eine intelligente Ladesteuerung verhindert das Überladen der angeschlossenen Akkus.
Am Gehäuse der Station wird der prozentuale Ladezustand der angeschlossenen Funkmikrofonsender individuell mit 5 LEDs pro Ladeslot visualisiert.
Die Konfiguration und Kontrolle der Komponenten in der Ladestation erfolgt via Netzwerk über die Wireless Workbench (WWB6). Die Lade- und Akku-Zustände der in der Station befindlichen Geräte kann jederzeit über das Netzwerk ausgelesen werden.
Konfiguration aller System-Parameter erfolgt per Netzwerkzugriff in Echtzeit.
Technische Daten:
Anzahl Ladeslots:  8
Ladezeiten:  50% = 0,5 Stunde
100% = 3 Stunden
Netzwerk Schnittstelle:RJ45 10/100 Mbps Ethernet
Spannungsversorgung:15V DC @ 4,0A max.
gefordertes Zubehör:
externes Netzteil
Leitfabrikat der Planung:
Fabrikat:SHURE
Typ:SBC850-E
oder gleichwertiger Art
Angeboten (Vom Bieter einzutragen):
Fabrikat:'.......................................'
Typ:'.......................................'</t>
  </si>
  <si>
    <t>10.02.02.991</t>
  </si>
  <si>
    <t>Shure_SBC-DC** Batterieadapter für Netz-Betrieb von Funk-Sendern</t>
  </si>
  <si>
    <t>Batterieadapter für Netz-Betrieb von Funk-Sendern und -Empfängern
Adapter zum Einlegen in das Batteriefach eines Funk-Senders oder -Empfängers (ULXD1/ QLXD1/ P10R/ P9Ra/ UR5) damit dieser über ein externes Netzteils (PS41E) mit Netzspannung betrieben werden kann.
Leitfabrikat der Planung:
Fabrikat:SHURE
Typ:SBC-DC
oder gleichwertiger Art
Angeboten (Vom Bieter einzutragen):
Fabrikat:'.......................................'
Typ:'.......................................'</t>
  </si>
  <si>
    <t>10.02.02.992</t>
  </si>
  <si>
    <t>Shure_PS60E** Externes Netzteil 230V</t>
  </si>
  <si>
    <t>Externes Netzteil 230V
Externes Netzteil zur stationären Versorgung von Drahtlos-Sendern und Empfängern
Technische Daten:
Ausgangsspannung :14 - 18V DC, 1,5A (max)
Leitfabrikat der Planung:
Fabrikat:Shure
Typ:PS60E
oder gleichwertiger Art
Angeboten (Vom Bieter einzutragen):
Fabrikat:'.......................................'
Typ:'.......................................'
)</t>
  </si>
  <si>
    <t>10.02.02.993</t>
  </si>
  <si>
    <t>Shure_SBC-AX** Lademodul für SBC900 Akkus in AXT900 Ladestation</t>
  </si>
  <si>
    <t>Lademodul für SBC900 Akkus in AXT900 Ladestation
Lademodul zum Einbau in 1 HE Ladestation AXT900 
für zwei Akkus der Serie SBC900 (ULXD1/ QLXD1/ P10R/ P9Ra/ UR5).
Leitfabrikat der Planung:
Fabrikat:Shure
Typ:SBC-AX
oder gleichwertiger Art
Angeboten (Vom Bieter einzutragen):
Fabrikat:'.......................................'
Typ:'.......................................'</t>
  </si>
  <si>
    <t>10.02.03</t>
  </si>
  <si>
    <t>BLX</t>
  </si>
  <si>
    <t>10.02.03.010</t>
  </si>
  <si>
    <t>SHURE_BLX1** UHF Taschensender zur drahtlosen Audioübertragung</t>
  </si>
  <si>
    <t>UHF Taschensender zur drahtlosen Audioübertragung
Bis zu 150 anwenderprogrammierbare Frequenzen in vorprogrammierten Frequenzgruppen mit bis zu 12 kompatiblen Kanälen pro Frequenzband.
Inklusive Pilotton zur Übertragung des Batteriezustands, verbesserten Betriebssicherheit sowie Vermeidung von Ein- und Ausschaltgeräuschen.
Gain an verwendeten Mikrofontyp anpassbar.
Sperrung des An/Aus-Schalters und der Frequenz möglich.
Mindestanforderungen:
Anmeldefrei im Bereich 823-832 (S8) sowie 863-865 MHz (T11) verfügbar
Betriebszustands- und Batteriestatus LED Anzeige
Einstellbares Gain
Schnelle und einfache Frequenzanpassung
Verwendung mit Lavalier- und Headset-Funksystemen (z.B. PG185, PG30, WL185, MX153)
Technische Daten:
Audioeingangspegel Gainmax. -16 dBV
min (0 dB): +10 dBV
Gain Regelbereich26 dB
Eingangsimpedanz1 MOhm
HF-Senderausgangsleistung10 mW je nach Region unterschiedlich
Abmessungen (B x H x T)64 x 110 x 21 mm
Gewicht (ohne Batterien)75 g
Gehäuse Geformtes ABS-Gehäuse
Leistungsbedarf 2 LR6 AA Batterien, 1,5 V, Alkali
BatterielaufzeitBis zu 14 Stunden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Typ:BLX1
oder gleichwertiger Art
Angeboten (Vom Bieter einzutragen):
Fabrikat:'.......................................'
Typ:'.......................................'</t>
  </si>
  <si>
    <t>10.02.03.021</t>
  </si>
  <si>
    <t>SHURE_BLX2/SM58** UHF Handsender zur drahtlosen Audioübertragung mit SM58</t>
  </si>
  <si>
    <t>UHF Handsender zur drahtlosen Audioübertragung mit dynamischer SM58 Mikrofonkapsel mit Richtcharakteristik Niere.
Bis zu 150 anwenderprogrammierbare Frequenzen in vorprogrammierten Frequenzgruppen mit bis zu 12 kompatiblen Kanälen pro Frequenzband.
Inklusive Pilotton zur Übertragung des Batteriezustands, verbesserten Betriebssicherheit sowie Vermeidung von Ein- und Ausschaltgeräuschen.
Sperrung des An/Aus-Schalters und der Frequenz möglich.
Mindestanforderungen:
Anmeldefrei im Bereich 823-832 (S8) sowie 863-865 MHz (T11) verfügbar
Betriebszustands- und Batteriestatus LED Anzeige
Schnelle und einfache Frequenzanpassung
Technische Daten:
Audioeingangspegel(bei 0 dB): -20 dBV max.
(bei -10 dB): -10 dBV max.
Gain Regelbereich10 dB
HF-Senderausgangsleistung10 mW
je nach Region unterschiedlich
RichtcharakteristikNiere
Frequenzgang wie SM58
Abmessungen (L x D)224 x 53 mm
Gewicht (ohne Batterien)218 g
Gehäuse Geformtes ABS-Gehäuse
Leistungsbedarf 2 LR6 AA Batterien, 1,5 V, Alkali
BatterielaufzeitBis zu 14 Stunden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Typ:BLX2/SM58
oder gleichwertiger Art
Angeboten (Vom Bieter einzutragen):
Fabrikat:'.......................................'
Typ:'.......................................'</t>
  </si>
  <si>
    <t>10.02.03.022</t>
  </si>
  <si>
    <t>SHURE_BLX2/B58** UHF Handsender zur drahtlosen Audioübertragung mit Beta58A</t>
  </si>
  <si>
    <t>UHF Handsender zur drahtlosen Audioübertragung mit dynamischer Beta58A Mikrofonkapsel mit Richtcharakteristik Superniere
Bis zu 150 anwenderprogrammierbare Frequenzen in vorprogrammierten Frequenzgruppen mit bis zu 12 kompatiblen Kanälen pro Frequenzband.
Inklusive Pilotton zur Übertragung des Batteriezustands, verbesserten Betriebssicherheit sowie Vermeidung von Ein- und Ausschaltgeräuschen.
Sperrung des An/Aus-Schalters und der Frequenz möglich.
Mindestanforderungen:
Anmeldefrei im Bereich 823-832 (S8) sowie 863-865 MHz (T11) verfügbar
Betriebszustands- und Batteriestatus LED Anzeige
Schnelle und einfache Frequenzanpassung
Technische Daten:
Audioeingangspegel(bei 0 dB): -20 dBV max.
(bei -10 dB): -10 dBV max.
Gain Regelbereich10 dB
HF-Senderausgangsleistung10 mW
je nach Region unterschiedlich
RichtcharakteristikSuperniere
Frequenzgang wie Beta58A
Abmessungen (L x D)224 x 53 mm
Gewicht (ohne Batterien)218 g
Gehäuse Geformtes ABS-Gehäuse
Leistungsbedarf 2 LR6 AA Batterien, 1,5 V, Alkali
BatterielaufzeitBis zu 14 Stunden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Typ:BLX2/B58
oder gleichwertiger Art
Angeboten (Vom Bieter einzutragen):
Fabrikat:'.......................................'
Typ:'.......................................'</t>
  </si>
  <si>
    <t>10.02.03.023</t>
  </si>
  <si>
    <t>SHURE_BLX2/PG5858** UHF Handsender zur drahtlosen Audioübertragung mit PG58</t>
  </si>
  <si>
    <t>UHF Handsender zur drahtlosen Audioübertragung mit dynamischer PG58 Mikrofonkapsel mit Richtcharakteristik Niere.
Bis zu 150 anwenderprogrammierbare Frequenzen in vorprogrammierten Frequenzgruppen mit bis zu 12 kompatiblen Kanälen pro Frequenzband.
Inklusive Pilotton zur Übertragung des Batteriezustands, verbesserten Betriebssicherheit sowie Vermeidung von Ein- und Ausschaltgeräuschen.
Sperrung des An/Aus-Schalters und der Frequenz möglich.
Mindestanforderungen:
Anmeldefrei im Bereich 823-832 (S8) sowie 863-865 MHz (T11) verfügbar
Betriebszustands- und Batteriestatus LED Anzeige
Schnelle und einfache Frequenzanpassung
Technische Daten:
Audioeingangspegel(bei 0 dB): -20 dBV max.
(bei -10 dB): -10 dBV max.
Gain Regelbereich10 dB
HF-Senderausgangsleistung10 mW
je nach Region unterschiedlich
RichtcharakteristikNiere
Frequenzgang wie PG58
Abmessungen (L x D)224 x 53 mm
Gewicht (ohne Batterien)218 g
Gehäuse Geformtes ABS-Gehäuse
Leistungsbedarf 2 LR6 AA Batterien, 1,5 V, Alkali
BatterielaufzeitBis zu 14 Stunden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Typ:BLX2/PG58
oder gleichwertiger Art
Angeboten (Vom Bieter einzutragen):
Fabrikat:'.......................................'
Typ:'.......................................'</t>
  </si>
  <si>
    <t>10.02.03.401</t>
  </si>
  <si>
    <t>SHURE_BLX4RE** UHF Diversity-Empfänger zur drahtlosen Audioübertragung 19"</t>
  </si>
  <si>
    <t>UHF Diversity-Empfänger zur drahtlosen Audioübertragung
im stabilen Metallgehäuse für Rackeinbau (1/2 19"; 1 HE) mit absetzbaren Antennen.
inklusive Pilotton zur verbesserten Betriebssicherheit, Vermeidung von Ein- und Ausschaltgeräuschen sowie Empfang des Batteriezustands.
Bis zu 150 anwenderprogrammierbare Frequenzen in vorprogrammierten Frequenzgruppen mit bis zu 12 kompatiblen Kanäle pro Frequenzband.
Automatischer Frequenzsuchlauf.
Rückseitiger Lautstärkeregler, symmetrischer XLR- sowie Klinkenausgang 6,3mm
Anzeigen für Audiopegel, HF-Pegel und Batteriezustand,
Lock-Funktion für Power-Schalter und Bedienelemente des Senders
Mindestanforderungen:
Anmeldefrei im Bereich 823 - 832 (S8) sowie 863 - 865 MHz (T11) verfügbar
Bis zu 12 kompatible Systeme pro Frequenzband (im anmeldefreien Bereich S8: maximal 7)
Mikroprozessorgesteuertes Antennendiversity
QuickScan findet per Knopfdruck die beste freie Frequenz
Ausgangspegel einstellbar
Abnehmbare Antennen
LC Display mit detaillierter HF- und Audio-Anzeige
Robustes Metallgehäuse
Klinken- und XLR-Ausgänge
Zweifarbige Audiostatus LED
Zubehör für Rack-Montage in Lieferumfang enthalten
Technische Daten:
Reichweite bei Sichtverbindungca. 100 m 
tatsächliche Reichweite abhängig von der Signaldämpfung, Reflektion und Interferenz.
Audio Ausgangspegel:XLR: -20,5 dBV 
Klinke 6,35mm: -13 dBV
Ausgangsimpendanz
bei 1 kHz und ±33 kHz HubXLR: 200 Ohm
Klinke 6,35mm: 50 Ohm
HF Empfindlichkeit:-105 dBm, typisch; 
12 dB SINAD
Spiegelfrequenzunterdrückung:&gt; 50 dB
Abmessungen (B x H x T): 198 x 50 x 163
Gewicht (ohne Antennen):998 g
Gehäuse Metallgehäuse
Versorgungsspannung12 - 15 V DC (260 mA),
über externes Netzteil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Im Lieferumfang enthaltenes Zubehör:
2 absetzbare Lambda ¼ Antennen
Montageset für 19"-Racks
Ausgeschrieben:
Fabrikat:Shure
Typ:BLX4RE
oder gleichwertiger Art
Angeboten (Vom Bieter einzutragen):
Fabrikat:'.......................................'
Typ:'.......................................'</t>
  </si>
  <si>
    <t>10.02.03.402</t>
  </si>
  <si>
    <t>SHURE_BLX4E** UHF Diversity-Empfänger zur drahtlosen Audioübertragung</t>
  </si>
  <si>
    <t>UHF Diversity-Empfänger zur drahtlosen Audioübertragung
UHF Diversity-Empfänger zur drahtlosen Audioübertragung im stabilen ABS-Kunsstoff Tischgehäuse mit integrierten Diversity Antennen.
inklusive Pilotton zur verbesserten Betriebssicherheit, Vermeidung von Ein- und Ausschaltgeräuschen sowie Empfang des Batteriezustands.
Bis zu 150 anwenderprogrammierbare Frequenzen in vorprogrammierten Frequenzgruppen mit bis zu 12 kompatiblen Kanäle pro Frequenzband.
Automatischer Frequenzsuchlauf.
Rückseitig symmetrischer XLR- sowie Klinkenausgang 6,3mm
Mindestanforderungen:
Anmeldefrei im Bereich 823 - 832 (S8) sowie 863 - 865 MHz (T11) verfügbar
Bis zu 12 kompatible Systeme pro Frequenzband (im anmeldefreien Bereich S8: maximal 7)
Mikroprozessorgesteuertes Antennendiversity
QuickScan findet per Knopfdruck die beste freie Frequenz
Klinken- und XLR-Ausgänge
Zweifarbige Audiostatus LED
Technische Daten:
Reichweite bei Sichtverbindungca. 100 m 
tatsächliche Reichweite abhängig von der Signaldämpfung, Reflektion und Interferenz.
Audio Ausgangspegel:XLR: -27 dBV 
Klinke 6,35mm: -13 dBV
Ausgangsimpendanz
bei 1 kHz und ±33 kHz HubXLR: 200 Ohm
Klinke 6,35mm: 50 Ohm
HF Empfindlichkeit:-105 dBm, typisch; 
12 dB SINAD
Spiegelfrequenzunterdrückung:&gt; 50 dB
Abmessungen (B x H x T): 108 x 40 x 103
Gewicht:241 g
Gehäuse Metallgehäuse
Versorgungsspannung12 - 15 V DC (160 mA),
über externes Netzteil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Typ:BLX4E
oder gleichwertiger Art
Angeboten (Vom Bieter einzutragen):
Fabrikat:'.......................................'
Typ:'.......................................'</t>
  </si>
  <si>
    <t>10.02.03.403</t>
  </si>
  <si>
    <t>SHURE_BLX88E** Dual UHF Diversity-Empfänger zur drahtlosen Audioübertragung</t>
  </si>
  <si>
    <t>Dual UHF Diversity-Empfänger zur drahtlosen Audioübertragung
Dual UHF Diversity-Empfänger zur drahtlosen Audioübertragung im stabilen ABS-Kunsstoff Tischgehäuse mit integrierten Diversity Antennen.
inklusive Pilotton zur verbesserten Betriebssicherheit, Vermeidung von Ein- und Ausschaltgeräuschen sowie Empfang des Batteriezustands.
Bis zu 150 anwenderprogrammierbare Frequenzen in vorprogrammierten Frequenzgruppen mit bis zu 12 kompatiblen Kanäle pro Frequenzband.
Automatischer Frequenzsuchlauf.
Rückseitig symmetrischer XLR- sowie Klinkenausgang 6,3mm pro Kanal
Mindestanforderungen:
Anmeldefrei im Bereich 823 - 832 (S8) sowie 863 - 865 MHz (T11) verfügbar
Bis zu 12 kompatible Systeme pro Frequenzband (im anmeldefreien Bereich S8: maximal 7)
Mikroprozessorgesteuertes Antennendiversity
QuickScan findet per Knopfdruck die beste freie Frequenz
Klinken- und XLR-Ausgänge
Zweifarbige Audiostatus LED
Technische Daten:
Reichweite bei Sichtverbindungca. 100 m 
tatsächliche Reichweite abhängig von der Signaldämpfung, Reflektion und Interferenz.
Audio Ausgangspegel:XLR: -27 dBV 
Klinke 6,35mm: -13 dBV
Ausgangsimpendanz
bei 1 kHz und ±33 kHz HubXLR: 200 Ohm
Klinke 6,35mm: 50 Ohm
HF Empfindlichkeit:-105 dBm, typisch; 
12 dB SINAD
Spiegelfrequenzunterdrückung:&gt; 50 dB
Abmessungen (BxHxT): 388 x 40 x 116
Gewicht:429 g
Gehäuse Metallgehäuse
Versorgungsspannung12 - 15 V DC (320 mA),
über externes Netzteil
Lieferbare Frequenzversionen:
518 bis 542 MHz = H8E
606 bis 630 MHz = K3E
614 bis 638 MHz = K14
662 bis 686 MHz = M17
742 bis 766 MHz = Q25
794 bis 806 MHz = R12
823 bis 832 MHz = S8
863 bis 865 MHz = T11
(abhängig von nationalen Vorschriften können Frequenzversionen und Verfügbarkeit abweichen)
Ausgeschrieben:
Fabrikat:Shure
Typ:BLX88E
oder gleichwertiger Art
Angeboten (Vom Bieter einzutragen):
Fabrikat:'.......................................'
Typ:'.......................................'</t>
  </si>
  <si>
    <t>10.02.04</t>
  </si>
  <si>
    <t>SLX</t>
  </si>
  <si>
    <t>10.02.05</t>
  </si>
  <si>
    <t>QLX-D</t>
  </si>
  <si>
    <t>10.02.05.100</t>
  </si>
  <si>
    <t>Shure_QLXD1** Digitaler Drahtlos Taschensender mit TA4M-Anschluss</t>
  </si>
  <si>
    <t>Digitaler Drahtlos Taschensender mit TA4M-Anschluss
Digitaler Drahtlos Taschensender für die Übertragungen von Audiosignalen.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Taschensender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Audio Eingang:  4-Pin-Mini-Stecker (TA4M)
Konfiguration unsym:  Impedanz 1 MOhm´
Tonaderspeisung für Mikrofone:  5 V
Max. Eingangspegel:  8,5dBV(7,5 Vpp)
(1 kHz bei 1% Gesamtklirrfaktor)
mit Dämpfungsglied: 20,5 dBV (30 Vpp)
Äquiv. Eigenrauschen: max. -120 dBV (A)
HF Ausgang: SMA
Impedanz: 50 Ohm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mind. 8h mit Alkaline Batterien
gefordertes Zubehör:
Lambda/4 Antenne, SMA, aufschraubbar
2 x AA Batterie
Aufbewahrungstasche mit Reißverschluss
Frequenzversion
V51(174 - 216 MHz)
G51(470 - 534 MHz)
H51(534 - 636 MHz)
K51(606 - 670 MHz)
L51(632 - 696 MHz)
L52(632 - 696 MHz)
P51(710 - 782 MHz)
Q51(794 - 806 MHz)
S50 (823 - 832, 863 - 865 MHz)
Z17(1492 - 1525 MHz)
Z18(1785 - 1805 MHz)
Ausgeschrieben:
Fabrikat:Shure
Typ:QLXD1
oder gleichwertige Art
Angeboten (Vom Bieter einzutragen):
Fabrikat:'.......................................'
Typ:'.......................................'</t>
  </si>
  <si>
    <t>10.02.05.201</t>
  </si>
  <si>
    <t>Shure_QLXD2/SM58** Digitaler Drahtlos Handsender mit SM58-Kapsel</t>
  </si>
  <si>
    <t>Digitaler Drahtlos Handsender mit SM58-Kapsel
Digitaler Audio-Handsender mit dynamischer Nieren-Mikrofonkapsel.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Dynamisch
Richtcharakteristik:  Niere
Übertragungsbereich:  50 Hz - 15 kHz
Empfindlichkeit:  -54,5 dBV/Pa / 1,88 mV/Pa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Typ:QLXD2/SM58
oder gleichwertiger Art
Angeboten (Vom Bieter einzutragen):
Fabrikat:'.......................................'
Typ:'.......................................'</t>
  </si>
  <si>
    <t>10.02.05.202</t>
  </si>
  <si>
    <t>Shure_QLXD2/SM86** Digitaler Drahtlos Handsender mit SM86-Kapsel</t>
  </si>
  <si>
    <t>Digitaler Drahtlos Handsender mit SM86-Kapsel
Digitaler Audio-Handsender mit 
Nieren-Kondensator-Mikrofonkapsel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Kondensator
Richtcharakteristik:  Niere
Übertragungsbereich:  50 Hz - 18 kHz
Empfindlichkeit:  -50,0 dBV/Pa / 3,15 mV/Pa
Eigenrauschen:  23 dB(A)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Typ:QLXD2/SM86
oder gleichwertiger Art
Angeboten (Vom Bieter einzutragen):
Fabrikat:'.......................................'
Typ:'.......................................'</t>
  </si>
  <si>
    <t>10.02.05.203</t>
  </si>
  <si>
    <t>Shure_QLXD2/SM87A** Digitaler Drahtlos Handsender mit SM87A-Kapsel</t>
  </si>
  <si>
    <t>Digitaler Drahtlos Handsender mit SM87A-Kapsel
Digitaler Audio-Handsender mit 
Supernieren-Kondensator-Mikrofonkapsel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Kondensator
Richtcharakteristik:  Superniere
Übertragungsbereich:  50 Hz - 18 kHz
Empfindlichkeit:  -52,5 dBV/Pa / 2,4 mV/Pa
Eigenrauschen:  24 dB(A)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Typ:QLXD2/SM87A
oder gleichwertiger Art
Angeboten (Vom Bieter einzutragen):
Fabrikat:'.......................................'
Typ:'.......................................'</t>
  </si>
  <si>
    <t>10.02.05.204</t>
  </si>
  <si>
    <t>Shure_QLXD2/B58A** Digitaler Drahtlos Handsender mit Beta 58A-Kapsel</t>
  </si>
  <si>
    <t>Digitaler Drahtlos Handsender mit Beta 58A-Kapsel
Digitaler Audio-Handsende mit hochwertiger 
dynamischer Supernieren-Mikrofonkapsel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Dynamisch
Richtcharakteristik:  Superniere
Übertragungsbereich:  50 Hz - 16 kHz
Empfindlichkeit:  -51,5 dBV/Pa / 2,6 mV/Pa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Typ:QLXD2/B58A
oder gleichwertiger Art
Angeboten (Vom Bieter einzutragen):
Fabrikat:'.......................................'
Typ:'.......................................'</t>
  </si>
  <si>
    <t>10.02.05.205</t>
  </si>
  <si>
    <t>Shure_QLXD2/B87A** Digitaler Drahtlos Handsender mit Beta87A-Kapsel</t>
  </si>
  <si>
    <t>Digitaler Drahtlos Handsender mit Beta87A-Kapsel
Digitaler Audio-Handsender mit hochwertiger
Supernieren-Kondensator-Mikrofonkapsel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Kondensator
Richtcharakteristik:  Superiere
Übertragungsbereich:  50 Hz - 20 kHz
Empfindlichkeit:  -52,5 dBV/Pa / 2,37 mV/Pa
Eigenrauschen:  23,5 dB(A)
Max. Schalldruck:  140,5 dB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Typ:QLXD2/B87A
oder gleichwertiger Art
Angeboten (Vom Bieter einzutragen):
Fabrikat:'.......................................'
Typ:'.......................................'</t>
  </si>
  <si>
    <t>Grundposition</t>
  </si>
  <si>
    <t>10.02.05.206</t>
  </si>
  <si>
    <t>Shure_QLXD2/B87C** Digitaler Drahtlos Handsender mit Beta87C-Kapsel</t>
  </si>
  <si>
    <t>Digitaler Drahtlos Handsender mit Beta87C-Kapsel
Digitaler Audio-Handsender mit hochwertiger
Nieren-Kondensator-Mikrofonkapsel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Kondensator
Richtcharakteristik:  Niere
Übertragungsbereich:  50 Hz - 20 kHz
Empfindlichkeit:  -51 dBV/Pa / 2,8 mV/Pa
Eigenrauschen:  22 dB(A)
Max. Schalldruck:  139 dB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Typ:QLXD2/B87C
oder gleichwertiger Art
Angeboten (Vom Bieter einzutragen):
Fabrikat:'.......................................'
Typ:'.......................................'</t>
  </si>
  <si>
    <t>10.02.05.208</t>
  </si>
  <si>
    <t>Shure_QLXD2/KSM8** Digitaler Drahtlos Handsender mit KSM8-Kapsel</t>
  </si>
  <si>
    <t>Digitaler Drahtlos Handsender mit KSM8-Kapsel
Digitaler Audio-Handsender für Übertragung mit einer hochwertigen dynamischen Kapsel mit Doppelmembran, Richtcharakteristik Niere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Dynamische "Dualdyne" Kapsel mit Doppelmembran
Richtcharakteristik:  Niere
Übertragungsbereich:  40 Hz - 16 kHz
Empfindlichkeit:  -51,5 dBV/Pa / 1,85 mV/Pa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Typ:QLXD2/KSM8
oder gleichwertiger Art
Angeboten (Vom Bieter einzutragen):
Fabrikat:'.......................................'
Typ:'.......................................'</t>
  </si>
  <si>
    <t>10.02.05.209</t>
  </si>
  <si>
    <t>Shure_QLXD2/KSM9** Digitaler Drahtlos Handsender mit KSM9-Kapsel</t>
  </si>
  <si>
    <t>Digitaler Drahtlos Handsender mit KSM9-Kapsel
Digitaler Audio-Handsender mit hochwertiger Kondensatorkapsel mit Doppelmembran und schaltbarer Richtcharakteristik Niere/ Superniere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Gain-Offset Regelbereich von 0 dB bis 21 dB ist am Handsender in 3 dB Schritten einstellbar.
Funkreichweite mind. 90 m sind bei Sicht auf die Empfangsantenne zu gewährleisten.
Der Sender kann über einen Lithium-Ion Akku oder zwei LR6 Mignonzellen betrieben werden.
Externe Ladekontakte ermöglichen das Aufladen des Akkus in dafür vorgesehenen Docking Ladestationen.
Für die Bedienung und Einstellung verfügt der Sender über einen ein An/-Aus-Schalter, ein hintergrundbeleuchtetes LCD-Display sowie einen im Normalbetrieb verdeckten Navigationstaster im Batteriefach.
Im Display angezeigt werden Infos und Menus zu:
HF- und Audio- Einstellungen 
Akkuladestand als 5-stellige Balkenanzeige
verwendeter Batterietyp
Frequenz- und Power-Lock.
Das Gehäuse ist in Aluminiumguss ausgeführt.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Mikrofonkapsel:
Kapseltyp:  Kondensator mit Doppelmembran
Richtcharakteristik:  Superniere, Niere (schaltbar)
Übertragungsbereich:  50 Hz - 20 kHz
Empfindlichkeit:  -51 dBV/Pa / 2,81 mV/Pa
Eigenrauschen:  22 dB(A)
Max. Schalldruck:  152 dB
Technische Daten:
Handsender:
Konfiguration unsym.: Impedanz 1 MOhm
Äquiv. Eigenrauschen: max. -120 dBV (A)
HF Ausgang: Einzelband-Helikalantenne
Schaltbandbreite: &lt; 200 kHz
Sendeleistung: 1 mW/ 10 mW (schaltbar)
Weitere Spezifikationen
Übertragungsbereich: 30 Hz bis 20 kHz (+- 1 dB)
Dynamikbereich: mind. 120 dB
HF-Reichweite: mind. 90m bei Sichtverbindung
Gain Offset Bereich: 0 bis 21 dB
(in 3 dB Schritten)
Betriebstemperaturbereich: -18° C bis 50° C
Batterie-Typ: Systemakku (Li-Ion)
oder 2x AA Batterien
Standzeit (10mW): mind. 9h
mit (Li-Ion-) Systemakku
Abmessungen (L x Ø): 256 x 51mm
Gewicht ohne Batterien: 347g
Gehäuse: Aluminium
Frequenzversion
V51(174 - 216 MHz)
G51(470 - 534 MHz)
H51(534 - 636 MHz)
K51(606 - 670 MHz)
L51(632 - 696 MHz)
L52(632 - 696 MHz)
P51(710 - 782 MHz)
Q51(794 - 806 MHz)
S50 (823 - 832, 863 - 865 MHz)
Z17(1492 - 1525 MHz)
Z18(1785 - 1805 MHz)
gefordertes Zubehör:
2 x AA Batterie
Mikrofonstativklammer
Aufbewahrungstasche mit Reißverschluss
Ausgeschrieben:
Fabrikat:SHURE
Typ:QLXD2/KSM9
oder gleichwertiger Art
Angeboten (Vom Bieter einzutragen):
Fabrikat:'.......................................'
Typ:'.......................................'</t>
  </si>
  <si>
    <t>10.02.05.401</t>
  </si>
  <si>
    <t>Shure_QLXD4E** Digitaler Drahtlos Receiver</t>
  </si>
  <si>
    <t>Digitaler Drahtlos Receiver
Digitaler Audio-Empfänger passend zu den in separater Position ausgeschriebenen (Hand-/Taschen-)Sendern.
Das Funksystem ist mit identischer Audioperformance und Bedienung in verschiedenen Frequenzvarianten mindestens im UHF Band (470 - 865 MHz), in den E-UTRA Bändern 1,5 GHz (L-Band 1,492 - 1,525 GHz) und 1,8GHz (1,785 - 1,805 GHz) oder im VHF Band (174 - 216 MHz) erhältlich.
Mindestanforderungen:
Bis zu 22 Kanäle sind in einem Fernsehkanal gleichzeitig betreibbar und - abhängig von der Frequenzversion - bis zu 60 Geräte .
Die A/D-Wandlung des Audiosignals erfolgt mit 24-Bit / 48kHz
die Übertragung kann nach dem Advanced Encryption Standard mit 256-bit verschlüsselt werden (AES-256).
Die Vergabe eines Übertragungsschlüssels sowie der Verbindungsmodalitäten zwischen Sender und Empfänger findet per Infrarot-Schnittstelle statt, ebenfalls die Übergabe aller relevanten HF- und Audioparameter.
Gain-Regelbereich inklusive Mute-Funktion von -18 dB bis +42 dB am Empfänger einstellbar (1 dB Schritte).
Funkreichweite mind. 90 m sind bei Sicht auf die Empfangsantenne zu gewährleisten.
Bedienung und Einstellung des Empfängers erfolgt mittels Tasten auf der Gerätefront sowie einem hintergrund-beleuchteten in Helligkeit und Kontrast einstellbaren LC-Display.
Auf dem Display angezeigt werden:
Gruppe/Kanal/Sendefrequenz/TV Kanal
Netzwerkaktivität
Audiosignalpegel
HF-Signalfeldstärke
Gain-Einstellung
Frequenz-/Power-Lock
Verschlüsselung
Akkuladestand des Senders in h/min
zusätzlich informieren LEDs über HF- und Audio Signal
Einbindung in Mediensteuerungssysteme von AMX und Crestron, sowie Wireless Workbench 6 (WWB6) ist über den rückseitigen Ethernetanschluß möglich
Symmetrischer XLR Ausgang auf Mic-/Line-pegel umschaltbar, parallel dazu ein unsymmetrischer 6,35mm Kinkenbuchsenausgang
Lieferung mit zwei Lambda-1/2-Antennen und BNC Kabel für Antennen-Frontmontage
Gehäuse 1/2-19" aus verzinktem Stahl,
Bügel für 19"-Montage im Lieferumfang enthalten, zwei Empfänger können nebeneinander montiert werden (1HE).
Zulassungen:
Entspricht den Grundanforderungen der folgenden
Richtlinien der Europäischen Union:
Niederspannungsrichtlinie 2006/95/EG
Richtlinie für Funk und Telekommunikationsendgeräte 99/5/EG
WEEE-Richtlinie 2002/96/EG über Elektro- und Elektronik-Altgeräte in der Fassung der Richtlinie 2008/34/EG
RoHS-Richtlinie 2002/95/EG zur Beschränkung der Verwendung bestimmter gefährlicher Stoffe in der Fassung der Richtlinie 2008/35/EG
Entspricht der europäischen Verordnung (EU) Nr. 1275/2008, gültige Fassung
Entspricht den Anforderungen der Normen EN 300 422, Teile 1und 2, EN 301 489, Teile1 und 9.
Zertifizierung unter FCC Teil 74,
Zertifizierung in Kanada durch IC unter RSS-123 und RSS-102
Technische Daten:
HF-Eingang:
Wellenwiderstand: 50Ohm (BNC)
Audioausgang:
Typ: XLR-3pol.(m), 6,35mm-Klinke
gegen Phantomspeisung geschützt
max. Ausgangspegel: +12dBV (Klinke)
+18dBV (XLR/Line)
-12dBV (XLR/Mic)
Ausgangsimpedanz:  50 Ohm /100 Ohm (unsym./sym. Klinke)
100Ohm (sym. XLR)
Mic-/Line-Schalter: 30dB Dämpfung
Latenz:  &lt; 2,9ms
Netzwerkanschlüsse:  1 x 10/100Mbps
DHCP oder manuelle Adressierung 
max. Kabellänge 100m
Schutz gegen PoE
Weitere Spezifikationen
Übertragungsbereich:20 Hz bis 20 kHz(+/-1dB)
Dynamikbereich:120 dB
HF-Reichweite:mind. 90m bei Sichtverbindung
Betriebstemperaturbereich-18° C bis 50° C
Abmessungen in mm:44 x 197 x 171 (HxBxT)
Gewicht ohne Antennen:777g
Gehäuse:stabiles Metallgehäuse
Stromversorgung:15 V, 0,6Am
Frequenzversion
V51(174 - 216 MHz)
G51(470 - 534 MHz)
H51(534 - 636 MHz)
K51(606 - 670 MHz)
L51(632 - 696 MHz)
L52(632 - 696 MHz)
P51(710 - 782 MHz)
Q51(794 - 806 MHz)
S50 (823 - 832, 863 - 865 MHz)
Z17(1492 - 1525 MHz)
Z18(1785 - 1805 MHz)
gefordertes Zubehör:
2x Lambda-1/2-Antenne
1x Rack- sowie Antennen-Frontmontage-Satz
1x externes Netzteil 15Vdc/600mA
Ausgeschrieben:
Fabrikat:Shure
Typ:QLXD4E
oder gleichwertige Art
Angeboten (Vom Bieter einzutragen):
Fabrikat:'.......................................'
Typ:'.......................................'</t>
  </si>
  <si>
    <t>10.02.05.900</t>
  </si>
  <si>
    <t>10.02.05.902</t>
  </si>
  <si>
    <t>10.02.05.920</t>
  </si>
  <si>
    <t>10.02.05.921</t>
  </si>
  <si>
    <t>10.02.05.922</t>
  </si>
  <si>
    <t>10.02.05.923</t>
  </si>
  <si>
    <t>10.02.05.925</t>
  </si>
  <si>
    <t>10.02.05.927</t>
  </si>
  <si>
    <t>10.02.05.928</t>
  </si>
  <si>
    <t>10.02.05.945</t>
  </si>
  <si>
    <t>10.02.05.980</t>
  </si>
  <si>
    <t>10.02.05.985</t>
  </si>
  <si>
    <t>10.02.05.991</t>
  </si>
  <si>
    <t>10.02.05.992</t>
  </si>
  <si>
    <t>10.02.05.993</t>
  </si>
  <si>
    <t>10.02.07</t>
  </si>
  <si>
    <t>UHF-R</t>
  </si>
  <si>
    <t>10.02.07.101</t>
  </si>
  <si>
    <t>EoL-Shure_UR1** Professioneller UHF Taschensender</t>
  </si>
  <si>
    <t>Professioneller UHF Taschensender
Professioneller UHF Taschensender zur drahtlosen Audioübertragung inkl. Pilotton (32,768 kHz) zur verbesserten Betriebssicherheit sowie Vermeidung von Ein- und Ausschalt-geräuschen.
Mindestanforderungen:
bis zu 3000 anwählbare Frequenzen
vorprogrammierte Frequenzgruppen mit bis zu 47 kompatiblen Kanälen pro Frequenzband.
Regelbare Eingangsverstärkung (-10 bis +20 dB 
in 1 dB Schritten)
dreistufiges Dämpfungsglied (+15, 0, -10 dB);
Sperrung des Ein/Aus-Schalters und der Frequenz sowie
schaltbare HF Ausgangs-Leistung (10 mW / 50 mW oder 10 mW / 100 mW)*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Mini-XLR-Steckverbindung für alle gängigen Shure Ansteckmikrofone und Headsets (TA4F).
Technische Daten:
Hochfrequenzausgangsleistung:  
10 mW, 10/50 mW 
oder 10/100 mW schaltbar*
Maximaler Eingangspegel:  +10 dBu
Gain Regelbereich:  55 dB
Batterielebensdauer:  9,5h (10mW), 6h(50mW)
Batterien:  2 x AA
Abmessungen (B x H x T):  60 x 98 x 17 mm
Gewicht:  97 g (ohne Batterien)
Gehäuse:  Magnesium-Guss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UR1
oder gleichwertiger Art
Angeboten (Vom Bieter einzutragen):
Fabrikat:  '.......................................'
Typ:  '.......................................'</t>
  </si>
  <si>
    <t>10.02.07.102</t>
  </si>
  <si>
    <t>EoL-Shure_UR1m** Professioneller UHF Micro-Taschensender</t>
  </si>
  <si>
    <t>Professioneller UHF Micro-Taschensender
Professioneller UHF Micro-Taschensender zur drahtlosen Audioübertragung inkl. Pilotton (32,768 kHz) zur verbesserten Betriebssicherheit sowie Vermeidung von Ein- und Ausschalt-geräuschen.
Mindestanforderungen:
bis zu 3000 anwählbare Frequenzen
vorprogrammierte Frequenzgruppen mit bis zu 47 kompatiblen Kanälen pro Frequenzband.
Regelbare Eingangsverstärkung (-10 bis +20 dB 
in 1 dB Schritten)
dreistufiges Dämpfungsglied (+15, 0, -10 dB);
Sperrung des Ein/Aus-Schalters und der Frequenz sowie
schaltbare HF Ausgangs-Leistung (10 mW / 50 mW oder 10 mW / 100 mW)*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Mini-XLR-Steckverbindung für alle gängigen Shure Ansteckmikrofone und Headsets (TA4F).
Technische Daten:
Hochfrequenzausgangsleistung:  
10 mW, 10/50 mW oder 10/100 mW schaltbar*
Maximaler Eingangspegel:  +10 dBu
Gain Regelbereich:  55 dB
Batterielebensdauer:  6h (10mW), 4h(50mW)
Batterien:  2 x AAA
Abmessungen (B x H x T):  60 x 49 x 17 mm
Gewicht:  62 g (ohne Batterien)
Gehäuse:  Magnesium-Guss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UR1M
oder gleichwertiger Art
Angeboten (Vom Bieter einzutragen):
Fabrikat:  '.......................................'
Typ:  '.......................................'</t>
  </si>
  <si>
    <t>10.02.07.103</t>
  </si>
  <si>
    <t>EoL-Shure_UR1mLemo3** Professioneller UHF Micro-Taschensender, Lemo</t>
  </si>
  <si>
    <t>Professioneller UHF Micro-Taschensender, Lemo
Professioneller UHF Micro-Taschensender zur drahtlosen Audioübertragung inkl. Pilotton (32,768 kHz) zur verbesserten Betriebssicherheit sowie Vermeidung von Ein- und Ausschalt-geräuschen.
Mindestanforderungen:
bis zu 3000 anwählbare Frequenzen
vorprogrammierte Frequenzgruppen mit bis zu 47 kompatiblen Kanälen pro Frequenzband.
Regelbare Eingangsverstärkung (-10 bis +20 dB 
in 1 dB Schritten)
dreistufiges Dämpfungsglied (+15, 0, -10 dB);
Sperrung des Ein/Aus-Schalters und der Frequenz sowie
schaltbare HF Ausgangs-Leistung (10 mW / 50 mW oder 10 mW / 100 mW)*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Dreipolige Lemobuchse für den Anschluß handelsüblicher Ansteckmikrofone und Headsets.
Technische Daten:
Hochfrequenzausgangsleistung:  
10 mW, 10/50 mW oder 10/100 mW schaltbar*
Maximaler Eingangspegel:  +10 dBu
Gain Regelbereich:  55 dB
Batterielebensdauer:  6h (10mW), 4h(50mW)
Batterien:  2 x AAA
Abmessungen (B x H x T):  60 x 49 x 17 mm
Gewicht:  62 g (ohne Batterien)
Gehäuse:  Magnesium-Guss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UR1MLemo3
oder gleichwertiger Art
Angeboten (Vom Bieter einzutragen):
Fabrikat:  '.......................................'
Typ:  '.......................................'</t>
  </si>
  <si>
    <t>10.02.07.201</t>
  </si>
  <si>
    <t>EoL-Shure_UR2/SM58** Professioneller UHF Handsender mit SM58</t>
  </si>
  <si>
    <t>Professioneller UHF Handsender mit SM58
Professioneller UHF Handsender mit dynamischer Nahbesprechungskapsel (Niere),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Übertragungsbereich:   50 Hz - 16 kHz
Leerlaufempfindlichkeit:  -54,5 dBV/Pa (1,88 mV)
Hochfreq.-Ausgangsleistung:  10 mW, 10/50 mW
Gain Regelbereich:  30 dB
Batterielebensdauer:  8h (10mW)
Batterien:  2 x AA
Abmessungen (L x Ø):  253 x 51 mm
Gewicht:  354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UR2/SM58
oder gleichwertiger Art
Angeboten (Vom Bieter einzutragen):
Fabrikat:  '.......................................'
Typ:  '.......................................'</t>
  </si>
  <si>
    <t>10.02.07.202</t>
  </si>
  <si>
    <t>EoL-Shure_UR2/SM86** Professioneller UHF Handsender mit SM86</t>
  </si>
  <si>
    <t>Professioneller UHF Handsender mit SM86
Professioneller UHF Handsender mit hochwertiger Elektret-Kondensatorkapsel (Niere),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Übertragungsbereich:   50 Hz - 18 kHz
Leerlaufempfindlichkeit:  -50 dBV/Pa (3,15 mV)
Max. Schalldruck:  147dB
Hochfreq.-Ausgangsleistung:  10 mW, 10/50 mW
Gain Regelbereich:  30 dB
Batterielebensdauer:  8h (10mW)
Batterien:  2 x AA
Abmessungen (L x Ø):  253 x 51 mm
Gewicht:  354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UR2/SM86
oder gleichwertiger Art
Angeboten (Vom Bieter einzutragen):
Fabrikat:  '.......................................'
Typ:  '.......................................'</t>
  </si>
  <si>
    <t>10.02.07.203</t>
  </si>
  <si>
    <t>EoL-Shure_UR2/SM87** Professioneller UHF Handsender mit SM87</t>
  </si>
  <si>
    <t>Professioneller UHF Handsender mit SM87
Professioneller UHF Handsender mit hochwertiger Elektret-Kondensatorkapsel (Superniere),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Übertragungsbereich:   50 Hz - 20 kHz
Leerlaufempfindlichkeit:  -52,5 dBV/Pa (2,4 mV)
Hochfreq.-Ausgangsleistung:  10 mW, 10/50 mW
Gain Regelbereich:  30 dB
Batterielebensdauer:  8h (10mW)
Batterien:  2 x AA
Abmessungen (L x Ø):  254 x 51 mm
Gewicht:  313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UR2/SM87
oder gleichwertiger Art
Angeboten (Vom Bieter einzutragen):
Fabrikat:  '.......................................'
Typ:  '.......................................'</t>
  </si>
  <si>
    <t>10.02.07.204</t>
  </si>
  <si>
    <t>EoL-Shure_UR2/B58** Professioneller UHF Handsender mit BETA58</t>
  </si>
  <si>
    <t>Professioneller UHF Handsender mit BETA58
Professioneller UHF Handsender mit dynamischer Nahbesprechungskapsel (Superniere),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Übertragungsbereich:   50 Hz - 16 kHz
Leerlaufempfindlichkeit:  -51,5 dBV/Pa (2,7 mV)
Hochfreq.-Ausgangsleistung:  10 mW, 10/50 mW
Gain Regelbereich:  30 dB
Batterielebensdauer:  8h (10mW)
Batterien:  2 x AA
Abmessungen (L x Ø):  251 x 51 mm
Gewicht:  314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UR2/BETA58
oder gleichwertiger Art
Angeboten (Vom Bieter einzutragen):
Fabrikat:  '.......................................'
Typ:  '.......................................'</t>
  </si>
  <si>
    <t>10.02.07.206</t>
  </si>
  <si>
    <t>EoL-Shure_UR2/B87C** Professioneller UHF Handsender mit Beta87C</t>
  </si>
  <si>
    <t>Professioneller UHF Handsender mit Beta87C
Professioneller UHF Handsender mit hochwertiger Elektret-Kondensatorkapsel (Niere),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Übertragungsbereich:   50 Hz - 20 kHz
Leerlaufempfindlichkeit:  -51 dBV/Pa (2 mV)
Hochfreq.-Ausgangsleistung:  10 mW, 10/50 mW
Gain Regelbereich:  30 dB
Batterielebensdauer:  8h (10mW)
Batterien:  2 x AA
Abmessungen (L x Ø):  246 x 51 mm
Gewicht:  323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UR2/Beta87C
oder gleichwertiger Art
Angeboten (Vom Bieter einzutragen):
Fabrikat:  '.......................................'
Typ:  '.......................................'</t>
  </si>
  <si>
    <t>10.02.07.207</t>
  </si>
  <si>
    <t>EoL-Shure_UR2/B87A** Professioneller UHF Handsender mit Beta87A</t>
  </si>
  <si>
    <t>UHF Handsender mit Beta87A
Professioneller UHF Handsender mit hochwertiger Elektret-Kondensatorkapsel (Superniere),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Sehr klarer, detailreicher und druckvoller Sound
Gleichmäßige Supernierencharakteristik für höchste Rückkopplungssicherheit
Hohe Empfindlichkeit und hoher Ausgangspegel
Erschütterungsabsorber gegen Trittschall und Griffgeräusche
integrierter dreilagiger Windschutz minimiert Atem- und Popgeräusche
Korb aus gehärtetem Stahl
Extrem robuste Metallkonstruktion
Technische Daten:
Kapsel
Übertragungsbereich:  50 Hz - 20 kHz
Ausgangsimpedanz:  100 Ohm
Empfindlichkeit:  -52,5 dBV/Pa /2,37mV/Pa
Maximaler Schalldruck  140,5 dB SPL
(bei 1 kHz; 1 kOhm Last; 
0,25 % Klirrfaktor):
Eigenrauschen:  23,5 dB(A)
(äquivalenter Schalldruck)
Spannungsversorgung:  11 bis 52 V
Stromaufnahme: max.  1,2 mA
Sender
Hochfreq.-Ausgangsleistung:  10 mW, 10/50 mW
Gain Regelbereich:  30 dB
Batterielebensdauer:  8h (10mW)
Batterien:  2 x AA
Abmessungen (L x Ø):  246 x 51 mm
Gewicht:  323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Fabrikat:SHURE
Typ:UR2/Beta87A
oder gleichwertiger Art
Angeboten (Vom Bieter einzutragen):
Fabrikat:'.......................................'
Typ:'.......................................'</t>
  </si>
  <si>
    <t>10.02.07.209</t>
  </si>
  <si>
    <t>EoL-Shure_UR2/KSM9/BK** Professioneller UHF Handsender mit KSM9 schwarz</t>
  </si>
  <si>
    <t>Professioneller UHF Handsender mit KSM9 schwarz
Professioneller UHF Handsender mit hochwertiger Doppelmembran Kondensator-kapsel, umschaltbare Charakteristik  Niere/ Superniere,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Hochfrequenzausgangsleistung:
10 mW, 10/50 mW
Gain Regelbereich: 30 dB
Batterielebensdauer:8h (10mW)
Batterien: 2 x AA
Abmessungen (L x Ø): 253 x 51 mm
Gewicht: 365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UR2/KSM9/BK
oder gleichwertiger Art
Angeboten (Vom Bieter einzutragen):
Fabrikat:  '.......................................'
Typ:  '.......................................'</t>
  </si>
  <si>
    <t>10.02.07.210</t>
  </si>
  <si>
    <t>EoL-Shure_UR2/KSM9/SL** Professioneller UHF Handsender mit KSM9 Champagner</t>
  </si>
  <si>
    <t>Professioneller UHF Handsender mit KSM9 Champagner
Professioneller UHF Handsender mit hochwertiger Doppelmembran Kondensator-kapsel, umschaltbare Charakteristik  Niere/ Superniere,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Hochfrequenzausgangsleistung:
10 mW, 10/50 mW
Gain Regelbereich: 30 dB
Batterielebensdauer:8h (10mW)
Batterien: 2 x AA
Abmessungen (L x Ø): 253 x 51 mm
Gewicht: 365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UR2/KSM9/SL
oder gleichwertiger Art
Angeboten (Vom Bieter einzutragen):
Fabrikat:  '.......................................'
Typ:  '.......................................'</t>
  </si>
  <si>
    <t>10.02.07.211</t>
  </si>
  <si>
    <t>EoL-Shure_UR2/KSM9HS/BK** Professioneller UHF Handsender mit KSM9HS schwarz</t>
  </si>
  <si>
    <t>Professioneller UHF Handsender mit KSM9HS schwarz
Professioneller UHF Handsender mit hochwertiger Doppelmembran Kondensator-kapsel, umschaltbare Charakteristik  Breite Niere/ Hyperniere,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Hochfrequenzausgangsleistung:
10 mW, 10/50 mW
Gain Regelbereich: 30 dB
Batterielebensdauer:8h (10mW)
Batterien: 2 x AA
Abmessungen (L x Ø): 253 x 51 mm
Gewicht: 365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UR2/KS9HS/BK
oder gleichwertiger Art
Angeboten (Vom Bieter einzutragen):
Fabrikat:  '.......................................'
Typ:  '.......................................'</t>
  </si>
  <si>
    <t>10.02.07.212</t>
  </si>
  <si>
    <t>EoL-Shure_UR2/KSM9HS/SL** Professioneller UHF Handsender mit KSM9HS Champagner</t>
  </si>
  <si>
    <t>Professioneller UHF Handsender mit KSM9HS Champagner
Professioneller UHF Handsender mit hochwertiger Doppelmembran Kondensator-kapsel, umschaltbare Charakteristik Breite Niere/ Hyperniere, zur drahtlosen Audioübertragung.
Mindestanforderungen:
bis zu 3000 anwählbare Frequenzen
vorprogrammierte Frequenzgruppen mit bis zu 47 kompatiblen Kanälen pro Frequenzband.
Pilotton (32,768 kHz) zur Übertragung des Batteriezustands, verbesserte Betriebssicherheit sowie Vermeidung von Ein- und Ausschaltgeräuschen.
Regelbare Eingangsverstärkung
Sperrung des Ein/Aus-Schalters und der Frequenz sowie
schaltbare HF Ausgangs-Leistung (10 mW / 50 mW )
Hintergrundbeleuchtetes LC-Display mit Anzeige von Name
Frequenz
Batteriezustand
Gain-Einstellungen sowie
Status der Sperrfunktionen.
Infrarotschnittstelle zur Synchronisation sämtlicher Einstellungen über den Empfänger 
(inklusive der Übertragung von frei programmierbaren Frequenzgruppen).
Technische Daten:
Hochfrequenzausgangsleistung:
10 mW, 10/50 mW
Gain Regelbereich: 30 dB
Batterielebensdauer:8h (10mW)
Batterien: 2 x AA
Abmessungen (L x Ø): 253 x 51 mm
Gewicht: 365 g (ohne Batterien)
Gehäuse: Aluminium Druckguss
Lieferbare Frequenzversionen:
R9:  790 - 865 MHz
Q5:  740 - 814 MHz
M5E:  694 - 758 MHz
L3E:  638 - 698 MHz
J5E:  578 - 638 MHz
H4E:  518 - 578 MHz
G1E:  470 - 530 MHz
(abhängig von nationalen Vorschriften können Frequenzversionen und Verfügbarkeit abweichen)
Im Lieferumfang enthaltenes Zubehör:
Mikrofon-/Stativklammer mit 3/8" Gewinde
Aufbewahrungstasche.
Ausgeschrieben:
Fabrikat:  Shure
Typ:  UR2/KS9HS/SL
oder gleichwertiger Art
Angeboten (Vom Bieter einzutragen):
Fabrikat:  '.......................................'
Typ:  '.......................................'</t>
  </si>
  <si>
    <t>10.02.07.401</t>
  </si>
  <si>
    <t>EoL-Shure_UR4S+** Professioneller UHF Diversity Single-Empfänger</t>
  </si>
  <si>
    <t>Professioneller UHF Diversity Single-Empfänger
Professioneller UHF Diversity Einzel-Empfänger zur drahtlosen Audioübertragung inkl. Pilotton (32,768 kHz) zur verbesserten Betriebssicherheit sowie Vermeidung von Ein- und Ausschalt-geräuschen.
Mindestanforderungen:
Bis zu 3000 anwählbare Frequenzen, vorprogrammierte sowie frei programmierbare Frequenzgruppen mit bis zu 47 - 60 kompatiblen Kanälen pro Frequenzband, je nach Frequenzversion.
True-Audio-Diversity mittels Mischen der beiden Audio-Signale.
Netzwerkfähig über integrierte USB/ Ethernet-Schnittstelle. 
Mittels Wireless-Workbench-Software können kompatible Setups berechnet und in die Geräte importiert werden. Weiterhin kann über die Software, der Empfänger als Spektrumanalyzer für HF-Feldmessungen mit Historie-Plot und Wasserfalldiagrammen verwendet werden
Infrarot-Synchronisation von Empfänger und Sendern.
Ein Multi-funktions-LCD mit umfangreichem Menü erlaubt die Programmierung von 
Trägerfrequenz,
Name,
Ausgangssendeleistung 10mW/50mW,
Netzwerkeinstellungen
sowie der wichtigsten Sender-Einstellungen.
Zwischen Mic- bzw. Line-Pegel schaltbarer symmetrischer XLR-Ausgang mit Ground-Lift, Klinkenausgang,
LED-Anzeige für HF-Pegel und HF-Übersteuerung pro Antenne sowie Audiopegel,
Regler für "Noise Sensitive Squelch"
Regelbarer Kopfhörerausgang
optionale Sperrung der Bedienelemente
Internes Netzteil, Kaltgeräte-buchse und -stecker.
AMX/ Crestron steuerbar.
Integrierte aktive 2 x 1 in 2 Antennenweichen bis zu 10-fach kaskadierbar.
Technische Daten:
Reichweite:  150m (norm. Bed.) bis 500m (bei optimalen Bedingungen)  
Übertragungsbereich:  40Hz bis 18kHz (+/-2 dB)
Max. Ausgangspegel:
   XLR (line):  + 24 dBV
   XLR (mic):    - 6 dBV
   Klinke:  +18 dBV
Ausgangsimpedanz:
   XLR (line):  200 Ohm
   XLR (mic):  150 Ohm
   Klinke:  200 Ohm
Dynamikbereich:  &gt; 110 dB(A)
Gesamtklirrfaktor: ): 0,3%
(bei 1 kHz;
+/-38 kHz Modulation)
Spiegelfrequenzunterdrückung:  &gt; 110 dB typisch
Nachbarkanalunterdrückung:  &gt; 90 dB typisch
Betriebsspannung:  100 - 240 V~, 50/60Hz
Leistungsaufnahme:  12-16W
Betriebstemperaturbereich:  -18° - 57° C
Abmessungen (B x H x T):  483 x 44 x 366 mm
Gewicht:  4,8 kg
Gehäuse:  Aluminiumguss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UR4S+
oder gleichwertiger Art
Angeboten (Vom Bieter einzutragen):
Fabrikat:  '.......................................'
Typ:  '.......................................'</t>
  </si>
  <si>
    <t>10.02.07.402</t>
  </si>
  <si>
    <t>EoL-Shure_UR4D** Professioneller UHF Diversity Doppel-Empfänger</t>
  </si>
  <si>
    <t>Professioneller UHF Diversity Doppel-Empfänger
Professioneller UHF Diversity Doppel-Empfänger zur drahtlosen Audioübertragung inkl. Pilotton (32,768 kHz) zur verbesserten Betriebssicherheit sowie Vermeidung von Ein- und Ausschalt-geräuschen.
Mindestanforderungen:
Bis zu 3000 anwählbare Frequenzen, vorprogrammierte sowie frei programmierbare Frequenzgruppen mit bis zu 47 - 60 kompatiblen Kanälen pro Frequenzband, je nach Frequenzversion.
True-Audio-Diversity mittels Mischen der beiden Audio-Signale.
Netzwerkfähig über integrierte USB/ Ethernet-Schnittstelle. 
Mittels Wireless-Workbench-Software können kompatible Setups berechnet und in die Geräte importiert werden. Weiterhin kann über die Software, der Empfänger als Spektrumanalyzer für HF-Feldmessungen mit Historie-Plot und Wasserfalldiagrammen verwendet werden
Infrarot-Synchronisation von Empfänger und Sendern.
Ein Multi-funktions-LCD mit umfangreichem Menü erlaubt die Programmierung von 
Trägerfrequenz,
Name,
Ausgangssendeleistung 10mW/50mW,
Netzwerkeinstellungen
sowie der wichtigsten Sender-Einstellungen.
Zwischen Mic- bzw. Line-Pegel schaltbarer symmetrischer XLR-Ausgang mit Ground-Lift, Klinkenausgang,
LED-Anzeige für HF-Pegel und HF-Übersteuerung pro Antenne sowie Audiopegel,
Regler für "Noise Sensitive Squelch"
Regelbarer Kopfhörerausgang
optionale Sperrung der Bedienelemente
Internes Netzteil, Kaltgeräte-buchse und -stecker.
AMX/ Crestron steuerbar.
Technische Daten:
Reichweite:  150m (norm. Bed.) bis 500m (bei optimalen Bedingungen)    
Übertragungsbereich:  40Hz bis 18kHz (+/-2 dB)
Max. Ausgangspegel:
   XLR (line):  + 24 dBV
   XLR (mic):    - 6 dBV
   Klinke:  +18 dBV
Ausgangsimpedanz:
   XLR (line):  200 Ohm
   XLR (mic):  150 Ohm
   Klinke:  200 Ohm
Dynamikbereich:  &gt; 110 dB(A)
Gesamtklirrfaktor: ): 0,3%
(bei 1 kHz;
+/-38 kHz Modulation)
Spiegelfrequenzunterdrückung:  &gt; 110 dB typisch
Nachbarkanalunterdrückung:  &gt; 90 dB typisch
Betriebsspannung:  100 - 240 V~, 50/60Hz
Leistungsaufnahme:  12-16W
Betriebstemperaturbereich:  -18° - 57° C
Abmessungen (B x H x T):  483 x 44 x 366 mm
Gewicht:  5 kg
Gehäuse:  Aluminiumguss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UR4D
oder gleichwertiger Art
Angeboten (Vom Bieter einzutragen):
Fabrikat:  '.......................................'
Typ:  '.......................................'</t>
  </si>
  <si>
    <t>10.02.07.403</t>
  </si>
  <si>
    <t>EoL-Shure_UR4D+** Professioneller UHF Diversity Doppel-Empfänger, kaskadierbar</t>
  </si>
  <si>
    <t>Professioneller UHF Diversity Doppel-Empfänger, kaskadierbar
Professioneller UHF Diversity Doppel-Empfänger zur drahtlosen Audioübertragung inkl. Pilotton (32,768 kHz) zur verbesserten Betriebssicherheit sowie Vermeidung von Ein- und Ausschalt-geräuschen.
Mindestanforderungen:
Bis zu 3000 anwählbare Frequenzen, vorprogrammierte sowie frei programmierbare Frequenzgruppen mit bis zu 47 - 60 kompatiblen Kanälen pro Frequenzband, je nach Frequenzversion.
True-Audio-Diversity mittels Mischen der beiden Audio-Signale.
Netzwerkfähig über integrierte USB/ Ethernet-Schnittstelle. 
Mittels Wireless-Workbench-Software können kompatible Setups berechnet und in die Geräte importiert werden. Weiterhin kann über die Software, der Empfänger als Spektrumanalyzer für HF-Feldmessungen mit Historie-Plot und Wasserfalldiagrammen verwendet werden
Infrarot-Synchronisation von Empfänger und Sendern.
Ein Multi-funktions-LCD mit umfangreichem Menü erlaubt die Programmierung von 
Trägerfrequenz,
Name,
Ausgangssendeleistung 10mW/50mW,
Netzwerkeinstellungen
sowie der wichtigsten Sender-Einstellungen.
Zwischen Mic- bzw. Line-Pegel schaltbarer symmetrischer XLR-Ausgang mit Ground-Lift, Klinkenausgang,
LED-Anzeige für HF-Pegel und HF-Übersteuerung pro Antenne sowie Audiopegel,
Regler für "Noise Sensitive Squelch"
Regelbarer Kopfhörerausgang
optionale Sperrung der Bedienelemente
Internes Netzteil, Kaltgeräte-buchse und -stecker.
AMX/ Crestron steuerbar.
Integrierte aktive 2 x 1 in 2 Antennenweichen bis zu 10-fach kaskadierbar.
Technische Daten:
Reichweite:  150m (norm. Bed.) bis 500m
(bei optimalen Bedingungen)    
Übertragungsbereich:  40Hz bis 18kHz (+/-2 dB)
Max. Ausgangspegel:
   XLR (line):  + 24 dBV
   XLR (mic):    - 6 dBV
   Klinke:  +18 dBV
Ausgangsimpedanz:
   XLR (line):  200 Ohm
   XLR (mic):  150 Ohm
   Klinke:  200 Ohm
Dynamikbereich:  &gt; 110 dB(A)
Gesamtklirrfaktor: ): 0,3%
(bei 1 kHz;
+/-38 kHz Modulation)
Spiegelfrequenzunterdrückung:  &gt; 110 dB typisch
Nachbarkanalunterdrückung:  &gt; 90 dB typisch
Betriebsspannung:  100 - 240 V~, 50/60Hz
Leistungsaufnahme:  12-16W
Betriebstemperaturbereich:  -18° - 57° C
Abmessungen (B x H x T):  483 x 44 x 366 mm
Gewicht:  5 kg
Gehäuse:  Aluminiumguss
Lieferbare Frequenzversionen:
R9:  790 - 865 MHz
Q5:  740 - 814 MHz
M5E:  694 - 758 MHz
L3E:  638 - 698 MHz
J5E:  578 - 638 MHz
H4E:  518 - 578 MHz
G1E:  470 - 530 MHz
(abhängig von nationalen Vorschriften können Frequenzversionen und Verfügbarkeit abweichen)
Ausgeschrieben:
Fabrikat:  Shure
Typ:  UR4D+
oder gleichwertiger Art
Angeboten (Vom Bieter einzutragen):
Fabrikat:  '.......................................'
Typ:  '.......................................'</t>
  </si>
  <si>
    <t>10.02.08</t>
  </si>
  <si>
    <t>MX Wireless</t>
  </si>
  <si>
    <t>10.02.08.001</t>
  </si>
  <si>
    <t>Shure_MXWAPT8** Access Point für drahtlose DECT-Transceiver, 8 Kanäle</t>
  </si>
  <si>
    <t>Access Point für drahtlose DECT-Transceiver, 8 Kanäle
Wireless Access Point (WAP) für die Übertragung von mindestens acht digitalen Sender-Empfängern (Transceiver) mit voller Audiobandbreite und Steuersignalen.
Der WAP verfügt über zwei Rückkanäle über die separate  Ausdiosignale zu den Transceivern zurück übertragen werden können.
Dabei wird der erste Rückkanal wird den Transceiverkanälen 1 bis 4 und der zweite den Transceiverkanälen 5 bis 8 zugeordnet
Durch die Kombination mehrerer Wireless Access Points müssen bei freiem DECT Bereich mindestens 80 Sendestrecken in einem System realisiert werden können.
Die Funkübertragung findet im DECT Frequenzbereich von 1880 bis 1900MHz als TDMA mit GFSK statt.
Sowohl Hin- als auch Rückkanäle werden bei der Funkübertragung nach dem Advanced Encryption Standard mit 256-bit (AES256) verschlüsselt.
Das Gerät kann in Deutschland sowie im gesamten EMEA Bereich anmeldefrei betrieben werden.
Die Sendeleistung ist in vier Stufen einstellbar und die Reichweite kann damit an den tatsächlichen Bedarf angepasst werden.
Der Wireless Access Point Transceiver ist für Wand- und Deckenmontage sowie in Hohlräumen, wie z. B. in abgehängten Decken, geeignet.
Die Gehäuseabdeckung ist abnehmbar, lackierbar und kann dem entsprechenden Raumdesign angepasst werden.
Die Montagehalterung kann vor der eigentlichen Installation der Elektronik auf der Wand oder Decke befestigt werden. Der WAP rastet auf dieser ein und kann zu Servicezwecken wieder entriegelt werden.
Die Audioübertragung aller Audiosignale an nachfolgende Geräte erfolgt via Dante und/oder AES67 innerhalb eines Standard Ethernet Netzwerks über ein einziges Netzwerkkabel. 
Ebenfalls über diese Verbindung erfolgt die Spannungsversorgung mittels PoE sowie die Steuerung über TCP/IP bzw. Zugriff auf das integrierte browserbasierte Userinterface.
Die Verlinkung der Transceiver mit den Audiokanälen des Accesspoints erfolgt über im Netzwerk angebundene Systemladestation(en).
Das browserbasierte Userinterface erlaubt die vollständige Administrierung des gesamten Systems bestehend aus Accesspoints, Ladestation(en) und Transceivern sowie ggfs. analogen Ausgabegeräten.
Zum Schutz vor unbefugtem Zugriff kann die Oberfläche durch Passwort gesichert werden.
Die Webbrowseroberfläche kann mit allen gängigen Browsern bedient werden und erlaubt die Steuerung und Parametrierung mindestens folgender Funktionen:
- Scannen des in der Umgebung verwendetet DECT-Spektrums mit Analyse der zur Verfügung stehende Bandbreite und Berechnung der einsetzbare Anzahl einsetzbarer Mikrofon-Kanälen.
Überwachung der einzelnen Mikrofonkanäle:
editierbarer Kanalname
Ladezustand und Restlaufzeit bzw. -Ladedauer des Akkus
Überwachung des Audiopegels
Überwachung des HF-Pegels
Einstellung des Mikrofonverstärkung im Transceiver
Schaltbarer Hoch- und Tiefpass
Statusanzeige (aktiv, inaktiv, Laden etc.)
Anzeige des Transceivertyps 
(Grenzfläche, Taschensender, Handsender oder Tischsprechstelle)
Mute-Funktion
Überwachung der einzelnen Rückkanäle
Pegelanzeige des eigehenden Rückkanalsignals
Mute-Funktion
Alle Transceiver AUS
Alle Transceiver AN
Alle Transceiver in Bereitschaft
Konfiguration des Gesamtsystems
Auswahl der MXW Geräte (APT, ANI oder NCS)
Einstellung des Netzwerkadapters (Stat./DHCP)
Gruppenzuordnung der im Netzwerk vorhandenen MXW-Geräte
Identifizierung der einzelnen Transceiver innerhalb der Gerätegruppen
Identifizierung einzelner Geräte mittel ID Taste (optische Rückmeldung) mit Nennung des Kanalnamens, Gerätetyp, Seriennummer, Akkukapazität, durchgeführte Ladezyklen, Firmware-Version
Mehrfachanwahl zu Identifizierung möglich
Definition von Voreinstellungen, jeweils separat pro Transceiver-Bauform:
Mikrofontaste (On/Off, PTT, PTM, deaktiviert)
Status den der Transceiver bei Entnahme aus der Ladestation annimmt (Standby, aktiv, off)
Verhalten des Leuchtrings bei Verwendung von Schwanenhalsmikrofonen bzw. der Status LED am Transceiver
Änderung der Stummschaltungsfunktion bei den einzelnen Transceiver (individuell AN/AUS, Alle AN/AUS, externe Steuerung)
HF-Sendeleistungseinstellung (maximal, hoch, mittel, niedrig)
Akustische Alarmauslösung am Transceiver beim Verlassen des Versorgungsbereiches (On, Off)
Verhalten des Transceivers beim Wiedereintritt in den Versorgungsbereich (Mute, Aktiv)
Einschalten der Transceiver aus dem Bereitschaftsmodus individuell oder für alle gemeinsam
Deaktivierung der Linktaste an den Ladestationen
Spracheneinstellung
Kennwortänderung für den Administrator
Ein- und Ausschalten eines Techniker und/oder Gastzugangs
Voreinstellungen abspeichern oder aus einer Datei laden
Drei Multicolor LEDs an der Front zur Visualisierung mindestens folgender Statusinformationen:
Stromversorgung aktiv
Alle gelinkten Sender sind in Ordnung und haben keine Probleme bei der Audioübertragung
Einer der Kanäle hat ein Problem bei der Anmeldung
ein Spektrum-Scan wurde gestartet
Synchronisationsprobleme
Steuerungsinformation wird von der Software übertragen
Transceiver gelinkt/ Nicht gelinkt
Der WAP wird gerade von der Software gesucht und identifiziert
Technische Daten:
Kanäle (receive):  8
Rückkanäle (send):  2
Netzwerk Schnittstelle:  RJ45, Gigabit Ethernet, DANTE und AES67
Netzwerk Adressierung:  DHCP, link-local, statisch
Spannungsversorgung:  PoE, Class 0, 6,5W
Antennentyp:  intern, Spatial Diversity, zirkulär polarisiert
Funkfrequenzbandbreite:  1880 - 1900 MHz (Europa)
Übertragungsgprinzip:  Time Division Multiplex Access
 mit Gaussian Frequency Shift Keying
Systemlatenz:  max. 18ms
(vorwärts und rückwärts)
Reichweite:  mind. 50m
Abmessungen B x H x T (mm):  max. 170 x 170 x 24mm
Gehäuseabdeckung:lackierfähig
Gewicht (Abdeckung):85g
Gewicht (WAP):max. 845g
Ausgeschrieben:
Fabrikat:Shure
Typ:MXWAPT8
oder gleichwertiger Art
Angeboten (Vom Bieter einzutragen):
Fabrikat:'.......................................'
Typ:'.......................................'</t>
  </si>
  <si>
    <t>10.02.08.002</t>
  </si>
  <si>
    <t>Shure_MXWAPT4** Access Point für drahtlose DECT-Transceiver, 4 Kanäle</t>
  </si>
  <si>
    <t>Access Point für drahtlose DECT-Transceiver, 4 Kanäle
Wireless Access Point (WAP) für die Übertragung von mindestens vier digitalen Sender-Empfängern (Transceiver) mit voller Audiobandbreite und Steuersignalen.
Der WAP verfügt über zwei Rückkanäle über die separate  Ausdiosignale zu den Transceivern zurück übertragen werden können.
Durch die Kombination mehrerer Wireless Access Points müssen bei freiem DECT Bereich mindestens 80 Sendestrecken in einem System realisiert werden können.
Die Funkübertragung findet im DECT Frequenzbereich von 1880 bis 1900MHz als TDMA mit GFSK statt.
Sowohl Hin- als auch Rückkanäle werden bei der Funkübertragung nach dem Advanced Encryption Standard mit 256-bit (AES256) verschlüsselt.
Das Gerät kann in Deutschland sowie im gesamten EMEA Bereich anmeldefrei betrieben werden.
Die Sendeleistung ist in vier Stufen einstellbar und die Reichweite kann damit an den tatsächlichen Bedarf angepasst werden.
Der Wireless Access Point Transceiver ist für Wand- und Deckenmontage sowie in Hohlräumen, wie z. B. in abgehängten Decken, geeignet.
Die Gehäuseabdeckung ist abnehmbar, lackierbar und kann dem entsprechenden Raumdesign angepasst werden.
Die Montagehalterung kann vor der eigentlichen Installation der Elektronik auf der Wand oder Decke befestigt werden. Der WAP rastet auf dieser ein und kann zu Servicezwecken wieder entriegelt werden.
Die Audioübertragung aller Audiosignale an nachfolgende Geräte erfolgt via Dante und/oder AES67 innerhalb eines Standard Ethernet Netzwerks über ein einziges Netzwerkkabel. 
Ebenfalls über diese Verbindung erfolgt die Spannungsversorgung mittels PoE sowie die Steuerung über TCP/IP bzw. Zugriff auf das integrierte browserbasierte Userinterface.
Die Verlinkung der Transceiver mit den Audiokanälen des Accesspoints erfolgt über im Netzwerk angebundene Systemladestation(en).
Das browserbasierte Userinterface erlaubt die vollständige Administrierung des gesamten Systems bestehend aus Accesspoints, Ladestation(en) und Transceivern sowie ggfs. analogen Ausgabegeräten.
Zum Schutz vor unbefugtem Zugriff kann die Oberfläche durch Passwort gesichert werden.
Die Webbrowseroberfläche kann mit allen gängigen Browsern bedient werden und erlaubt die Steuerung und Parametrierung mindestens folgender Funktionen:
- Scannen des in der Umgebung verwendetet DECT-Spektrums mit Analyse der zur Verfügung stehende Bandbreite und Berechnung der einsetzbare Anzahl einsetzbarer Mikrofon-Kanälen.
Überwachung der einzelnen Mikrofonkanäle:
editierbarer Kanalname
Ladezustand und Restlaufzeit bzw. -Ladedauer des Akkus
Überwachung des Audiopegels
Überwachung des HF-Pegels
Einstellung des Mikrofonverstärkung im Transceiver
Schaltbarer Hoch- und Tiefpass
Statusanzeige (aktiv, inaktiv, Laden etc.)
Anzeige des Transceivertyps 
(Grenzfläche, Taschensender, Handsender oder Tischsprechstelle)
Mute-Funktion
Überwachung der einzelnen Rückkanäle
Pegelanzeige des eigehenden Rückkanalsignals
Mute-Funktion
Alle Transceiver AUS
Alle Transceiver AN
Alle Transceiver in Bereitschaft
Konfiguration des Gesamtsystems
Auswahl der MXW Geräte (APT, ANI oder NCS)
Einstellung des Netzwerkadapters (Stat./DHCP)
Gruppenzuordnung der im Netzwerk vorhandenen MXW-Geräte
Identifizierung der einzelnen Transceiver innerhalb der Gerätegruppen
Identifizierung einzelner Geräte mittel ID Taste (optische Rückmeldung) mit Nennung des Kanalnamens, Gerätetyp, Seriennummer, Akkukapazität, durchgeführte Ladezyklen, Firmware-Version
Mehrfachanwahl zu Identifizierung möglich
Definition von Voreinstellungen, jeweils separat pro Transceiver-Bauform:
Mikrofontaste (On/Off, PTT, PTM, deaktiviert)
Status den der Transceiver bei Entnahme aus der Ladestation annimmt (Standby, aktiv, off)
Verhalten des Leuchtrings bei Verwendung von Schwanenhalsmikrofonen bzw. der Status LED am Transceiver
Änderung der Stummschaltungsfunktion bei den einzelnen Transceiver (individuell AN/AUS, Alle AN/AUS, externe Steuerung)
HF-Sendeleistungseinstellung (maximal, hoch, mittel, niedrig)
Akustische Alarmauslösung am Transceiver beim Verlassen des Versorgungsbereiches (On, Off)
Verhalten des Transceivers beim Wiedereintritt in den Versorgungsbereich (Mute, Aktiv)
Einschalten der Transceiver aus dem Bereitschaftsmodus individuell oder für alle gemeinsam
Deaktivierung der Linktaste an den Ladestationen
Spracheneinstellung
Kennwortänderung für den Administrator
Ein- und Ausschalten eines Techniker und/oder Gastzugangs
Voreinstellungen abspeichern oder aus einer Datei laden
Drei Multicolor LEDs an der Front zur Visualisierung mindestens folgender Statusinformationen:
Stromversorgung aktiv
Alle gelinkten Sender sind in Ordnung und haben keine Probleme bei der Audioübertragung
Einer der Kanäle hat ein Problem bei der Anmeldung
ein Spektrum-Scan wurde gestartet
Synchronisationsprobleme
Steuerungsinformation wird von der Software übertragen
Transceiver gelinkt/ Nicht gelinkt
Der WAP wird gerade von der Software gesucht und identifiziert
Technische Daten:
Kanäle (receive):  4
Rückkanäle (send):  1
Netzwerk Schnittstelle:  RJ45, Gigabit Ethernet, DANTE und AES67
Netzwerk Adressierung:  DHCP, link-local, statisch
Spannungsversorgung:  PoE, Class 0, 6,5W
Antennentyp:  intern, Spatial Diversity, zirkulär polarisiert
Funkfrequenzbandbreite:  1880 - 1900 MHz (Europa)
Übertragungsgprinzip:  Time Division Multiplex Access
 mit Gaussian Frequency Shift Keying
Systemlatenz:  max. 18ms
(vorwärts und rückwärts)
Reichweite:  mind. 50m
Abmessungen B x H x T (mm):  max. 170 x 170 x 24mm
Gehäuseabdeckung:lackierfähig
Gewicht (Abdeckung):85g
Gewicht (WAP):max. 845g
Ausgeschrieben:
Fabrikat:Shure
Typ:MXWAPT4
oder gleichwertiger Art
Angeboten (Vom Bieter einzutragen):
Fabrikat:'.......................................'
Typ:'.......................................'</t>
  </si>
  <si>
    <t>10.02.08.003</t>
  </si>
  <si>
    <t>Shure MXWAPT2** Access Point für drahtlose DECT-Transceiver, 2 Kanäle</t>
  </si>
  <si>
    <t>Access Point für drahtlose DECT-Transceiver, 2 Kanäle
Wireless Access Point (WAP) für die Übertragung von mindestens zwei digitalen Sender-Empfängern (Transceiver) mit voller Audiobandbreite und Steuersignalen.
Der WAP verfügt über zwei Rückkanäle über die separate  Ausdiosignale zu den Transceivern zurück übertragen werden können.
Durch die Kombination mehrerer Wireless Access Points müssen bei freiem DECT Bereich mindestens 80 Sendestrecken in einem System realisiert werden können.
Die Funkübertragung findet im DECT Frequenzbereich von 1880 bis 1900MHz als TDMA mit GFSK statt.
Sowohl Hin- als auch Rückkanäle werden bei der Funkübertragung nach dem Advanced Encryption Standard mit 256-bit (AES256) verschlüsselt.
Das Gerät kann in Deutschland sowie im gesamten EMEA Bereich anmeldefrei betrieben werden.
Die Sendeleistung ist in vier Stufen einstellbar und die Reichweite kann damit an den tatsächlichen Bedarf angepasst werden.
Der Wireless Access Point Transceiver ist für Wand- und Deckenmontage sowie in Hohlräumen, wie z. B. in abgehängten Decken, geeignet.
Die Gehäuseabdeckung ist abnehmbar, lackierbar und kann dem entsprechenden Raumdesign angepasst werden.
Die Montagehalterung kann vor der eigentlichen Installation der Elektronik auf der Wand oder Decke befestigt werden. Der WAP rastet auf dieser ein und kann zu Servicezwecken wieder entriegelt werden.
Die Audioübertragung aller Audiosignale an nachfolgende Geräte erfolgt via Dante und/oder AES67 innerhalb eines Standard Ethernet Netzwerks über ein einziges Netzwerkkabel. 
Ebenfalls über diese Verbindung erfolgt die Spannungsversorgung mittels PoE sowie die Steuerung über TCP/IP bzw. Zugriff auf das integrierte browserbasierte Userinterface.
Die Verlinkung der Transceiver mit den Audiokanälen des Accesspoints erfolgt über im Netzwerk angebundene Systemladestation(en).
Das browserbasierte Userinterface erlaubt die vollständige Administrierung des gesamten Systems bestehend aus Accesspoints, Ladestation(en) und Transceivern sowie ggfs. analogen Ausgabegeräten.
Zum Schutz vor unbefugtem Zugriff kann die Oberfläche durch Passwort gesichert werden.
Die Webbrowseroberfläche kann mit allen gängigen Browsern bedient werden und erlaubt die Steuerung und Parametrierung mindestens folgender Funktionen:
- Scannen des in der Umgebung verwendetet DECT-Spektrums mit Analyse der zur Verfügung stehende Bandbreite und Berechnung der einsetzbare Anzahl einsetzbarer Mikrofon-Kanälen.
Überwachung der einzelnen Mikrofonkanäle:
editierbarer Kanalname
Ladezustand und Restlaufzeit bzw. -Ladedauer des Akkus
Überwachung des Audiopegels
Überwachung des HF-Pegels
Einstellung des Mikrofonverstärkung im Transceiver
Schaltbarer Hoch- und Tiefpass
Statusanzeige (aktiv, inaktiv, Laden etc.)
Anzeige des Transceivertyps 
(Grenzfläche, Taschensender, Handsender oder Tischsprechstelle)
Mute-Funktion
Überwachung der einzelnen Rückkanäle
Pegelanzeige des eigehenden Rückkanalsignals
Mute-Funktion
Alle Transceiver AUS
Alle Transceiver AN
Alle Transceiver in Bereitschaft
Konfiguration des Gesamtsystems
Auswahl der MXW Geräte (APT, ANI oder NCS)
Einstellung des Netzwerkadapters (Stat./DHCP)
Gruppenzuordnung der im Netzwerk vorhandenen MXW-Geräte
Identifizierung der einzelnen Transceiver innerhalb der Gerätegruppen
Identifizierung einzelner Geräte mittel ID Taste (optische Rückmeldung) mit Nennung des Kanalnamens, Gerätetyp, Seriennummer, Akkukapazität, durchgeführte Ladezyklen, Firmware-Version
Mehrfachanwahl zu Identifizierung möglich
Definition von Voreinstellungen, jeweils separat pro Transceiver-Bauform:
Mikrofontaste (On/Off, PTT, PTM, deaktiviert)
Status den der Transceiver bei Entnahme aus der Ladestation annimmt (Standby, aktiv, off)
Verhalten des Leuchtrings bei Verwendung von Schwanenhalsmikrofonen bzw. der Status LED am Transceiver
Änderung der Stummschaltungsfunktion bei den einzelnen Transceiver (individuell AN/AUS, Alle AN/AUS, externe Steuerung)
HF-Sendeleistungseinstellung (maximal, hoch, mittel, niedrig)
Akustische Alarmauslösung am Transceiver beim Verlassen des Versorgungsbereiches (On, Off)
Verhalten des Transceivers beim Wiedereintritt in den Versorgungsbereich (Mute, Aktiv)
Einschalten der Transceiver aus dem Bereitschaftsmodus individuell oder für alle gemeinsam
Deaktivierung der Linktaste an den Ladestationen
Spracheneinstellung
Kennwortänderung für den Administrator
Ein- und Ausschalten eines Techniker und/oder Gastzugangs
Voreinstellungen abspeichern oder aus einer Datei laden
Drei Multicolor LEDs an der Front zur Visualisierung mindestens folgender Statusinformationen:
Stromversorgung aktiv
Alle gelinkten Sender sind in Ordnung und haben keine Probleme bei der Audioübertragung
Einer der Kanäle hat ein Problem bei der Anmeldung
ein Spektrum-Scan wurde gestartet
Synchronisationsprobleme
Steuerungsinformation wird von der Software übertragen
Transceiver gelinkt/ Nicht gelinkt
Der WAP wird gerade von der Software gesucht und identifiziert
Technische Daten:
Kanäle (receive):  2
Rückkanäle (send):  1
Netzwerk Schnittstelle:  RJ45, Gigabit Ethernet, DANTE und AES67
Netzwerk Adressierung:  DHCP, link-local, statisch
Spannungsversorgung:  PoE, Class 0, 6,5W
Antennentyp:  intern, Spatial Diversity, zirkulär polarisiert
Funkfrequenzbandbreite:  1880 - 1900 MHz (Europa)
Übertragungsgprinzip:  Time Division Multiplex Access
 mit Gaussian Frequency Shift Keying
Systemlatenz:  max. 18ms
(vorwärts und rückwärts)
Reichweite:  mind. 50m
Abmessungen B x H x T (mm):  max. 170 x 170 x 24mm
Gehäuseabdeckung:lackierfähig
Gewicht (Abdeckung):85g
Gewicht (WAP):max. 845g
Ausgeschrieben:
Fabrikat:Shure
Typ:MXWAPT2
oder gleichwertiger Art
Angeboten (Vom Bieter einzutragen):
Fabrikat:'.......................................'
Typ:'.......................................'</t>
  </si>
  <si>
    <t>10.02.08.011</t>
  </si>
  <si>
    <t>Shure_MXWANI8-E** DANTE Audio Interface 8x analog Out + 2x In</t>
  </si>
  <si>
    <t>DANTE Audio Interface 8x analog Out + 2x In
Audio Inteface zur Wandlung von 8 Dante Kanälen in analoge Signale und von 2 analogen Inputs zu Dante.
Das Interface ist unter anderem kompatibel zu DECT-basierten Funkmikrofonsystemen mit Dante-Interface.
Jeder der acht Dante Kanäle wird in einen analogen Audio-Ausgang gewandelt wobei der Pegel in drei Stufen (Line/Aux/Mic) an die jeweilige Senke angepasst werden kann.
Zudem können zwei analoge Audio-Eingänge (line/Aux) als Rückkanal in das DANTE Format gewandelt werden.
Ein integrierter 4-Port Gigabit Switch kann direkt zur Vernetzung weiterer Komponenten genutzt werden.
Dabei stellt einer der Netzwerkports PoE für die direkte Spannungsversorgung eines Verbrauchers über die Netzwerkleitung zur Verfügung. 
Auf einem weiteren (Uplink-)Port kann die Übertragung von Multicast-Kommunikation, inklusive Audio-Daten  z.B. zur Anbindung an ein Corporate-Netzwerk abgeschalten werden damit zwar die Bedienung der Audio-Systeme aus dem Unternehmensnetzwerk möglich ist aber der Audio-Traffic weder das Netzwerk blockiert noch dass die Audiosignale im Netzwerk abgehört werden können.
Bedienelemente an der Gerätefront erlauben den direkten Zugriff auf Funktionen wie Mute, Solo, Eingangs- und Ausgangspegeleinstellung für jeden Kanal.
LEDs geben Aufschluss über den Status der einzelnen Audiokanäle.
Zum Abhören der Kanäle ist ein Kopfhöreranschluss vorhanden.
Für die Konfiguration und Kontrolle über Netzwerk verfügt das Interface über ein browserbasiertes Userinterface welches das Auslesen und Konfigurieren aller Systemparameterin Echtzeit ermöglicht.
Zudem lässt es sich über IP-Strings bedienene und ist dami kompatibel zu Mediensteuerungs- und Automatisierungssystemen verschiedener Hersteller (AMX, Crestron).
Das Audio Network Interface ist für den Einbau in 19" Geräteschränke geeignet.
Technische Daten
Ausgänge:  8
Eingang:  2
Audio-Übertragungsbereich:  20Hz - 20kHz
(+1, -1,5dB)
Dynamikumfang:  Analog-Dante 113dB
Dante-Analog 110dB
Ausgangsrauschpegel:  Line -84,5dBV
Aux -95,2dBV
Mic -106,5dBV
THD+N:  &lt;0,05%
Analog Schnittstellen:  aktiv symmetrisch
Impedanz (Ausgang):  310 Ohm
Impedanz (Eingang):  10,6 kOhm
Clipping Pegel (Ausgang):  Line +26,2dBV
Aux +16,2dBV
Mic -3,8dBV
Clipping Pegel (Eingang):  Line +23,8dBV
Aux +10,8dBV
Kopfhörerausgang:  6,35mm, 100mW, 350 Ohm, dual mono
Dante digital audio
AD/DA Wandler:  24-bit, 48kHz
Latenz:  Analog-Dante 0,21ms
Dante-Analog 0,24ms + TN (Netzwerk Latenz)
Netzwerk Schnittstelle:  4-Port Gigabit Ethernet Switch,
Netzwerk Adressierung:  DHCP, link-local, statisch
Power over Ethernet (PoE):  1 x RJ45 Port
Uplink Port:  wählbar,blockiert Multicast-Daten
Spannungsversorgung:  100-240V AC,
50-60Hz, 1A
Abmessungen (H x B x T):  44mm x 483mm x366mm
Gewicht:  3,1kg
Ausgeschrieben:
Fabrikat:Shure
Typ:MXWANI8-E
oder gleichwertiger Art
Angeboten (Vom Bieter einzutragen):
Fabrikat:'.......................................'
Typ:'.......................................'</t>
  </si>
  <si>
    <t>10.02.08.012</t>
  </si>
  <si>
    <t>Shure_MXWANI4-E** DANTE Audio Interface 4x analog Out + 1x In</t>
  </si>
  <si>
    <t>DANTE Audio Interface 4x analog Out + 1x In
Audio Inteface zur Wandlung von 4 Dante Kanälen in analoge Signale und von 1 analogen Input zu Dante.
Das Interface ist unter anderem kompatibel zu DECT-basierten Funkmikrofonsystemen mit Dante-Interface.
Jeder der vierDante Kanäle wird in einen analogen Audio-Ausgang gewandelt wobei der Pegel in drei Stufen (Line/Aux/Mic) an die jeweilige Senke angepasst werden kann.
Zudem kann ein analoger Audio-Eingang (line/Aux) als Rückkanal in das DANTE Format gewandelt werden.
Ein integrierter 4-Port Gigabit Switch kann direkt zur Vernetzung weiterer Komponenten genutzt werden.
Dabei stellt einer der Netzwerkports PoE für die direkte Spannungsversorgung eines Verbrauchers über die Netzwerkleitung zur Verfügung. 
Auf einem weiteren (Uplink-)Port kann die Übertragung von Multicast-Kommunikation, inklusive Audio-Daten  z.B. zur Anbindung an ein Corporate-Netzwerk abgeschalten werden damit zwar die Bedienung der Audio-Systeme aus dem Unternehmensnetzwerk möglich ist aber der Audio-Traffic weder das Netzwerk blockiert noch dass die Audiosignale im Netzwerk abgehört werden können.
Bedienelemente an der Gerätefront erlauben den direkten Zugriff auf Funktionen wie Mute, Solo, Eingangs- und Ausgangspegeleinstellung für jeden Kanal.
LEDs geben Aufschluss über den Status der einzelnen Audiokanäle.
Zum Abhören der Kanäle ist ein Kopfhöreranschluss vorhanden.
Für die Konfiguration und Kontrolle über Netzwerk verfügt das Interface über ein browserbasiertes Userinterface welches das Auslesen und Konfigurieren aller Systemparameterin Echtzeit ermöglicht.
Zudem lässt es sich über IP-Strings bedienene und ist dami kompatibel zu Mediensteuerungs- und Automatisierungssystemen verschiedener Hersteller (AMX, Crestron).
Das Audio Network Interface ist für den Einbau in 19" Geräteschränke geeignet.
Technische Daten
Ausgänge:4
Eingang:1
Audio-Übertragungsbereich:  20Hz - 20kHz
(+1, -1,5dB)
Dynamikumfang:  Analog-Dante 113dB
Dante-Analog 110dB
Ausgangsrauschpegel:  Line -84,5dBV
Aux -95,2dBV
Mic -106,5dBV
THD+N:  &lt;0,05%
Analog Schnittstellen:  aktiv symmetrisch
Impedanz (Ausgang):  310 Ohm
Impedanz (Eingang):  10,6 kOhm
Clipping Pegel (Ausgang):  Line +26,2dBV
Aux +16,2dBV
Mic -3,8dBV
Clipping Pegel (Eingang):  Line +23,8dBV
Aux +10,8dBV
Kopfhörerausgang:  6,35mm, 100mW, 350 Ohm, dual mono
Dante digital audio
AD/DA Wandler:  24-bit, 48kHz
Latenz:  Analog-Dante 0,21ms
Dante-Analog 0,24ms + TN (Netzwerk Latenz)
Netzwerk Schnittstelle:  4-Port Gigabit Ethernet Switch,
Netzwerk Adressierung:  DHCP, link-local, statisch
Power over Ethernet (PoE):  1 x RJ45 Port
Uplink Port:  wählbar,blockiert Multicast-Daten
Spannungsversorgung:  100-240V AC,
50-60Hz, 1A
Abmessungen (H x B x T):  44mm x 483mm x366mm
Gewicht:  3,1kg
Ausgeschrieben:
Fabrikat:Shure
Typ:MXWANI4-E
oder gleichwertiger Art
Angeboten (Vom Bieter einzutragen):
Fabrikat:'.......................................'
Typ:'.......................................'</t>
  </si>
  <si>
    <t>10.02.08.022</t>
  </si>
  <si>
    <t>Shure_MXWNCS2-E** Netzwerkfähige Ladestation für bis zu 2 Transceiver</t>
  </si>
  <si>
    <t>Netzwerkfähige Ladestation für bis zu 2 Transceiver
Die Ladestation nimmt 2 drahtlose Handsender, Taschensender oder Grenzflächen-Mikrofonsender auf.
Die Verbindung der Ladestation zu weiteren Wireless System-komponenten des Mikrofonsystems erfolgt über Netzwerk.
Für einen Ladevorgang auf 100% Akkukapazität bei Taschen- und Grenzflächenmikrofonen benötigt die Station zwei Stunden bzw. drei Stunden bei Handmikrofonen. 
Ein Ladevorgang auf 50% der Akkukapazität ist nach einer bzw. 1,5 Stunden abgeschlossen.
Eine intelligente Ladesteuerung verhindert das Überladen der angeschlossenen Akkus.
5-Segment LEDs, am Gehäuse der Station, zeigen den prozentualen Ladezustand individuell für jeden angeschlossenen Funkmikrofonsender an oder auch eine erfolgreiche Anmeldung am Wireless Access Point (WAP).
In den Charger eingelegte Funkmikrofone können über einen Link-Funktionsknopf schnell mit dem jeweiligen WAP verbunden werden.
Eine dreifarbige LED zeigt dabei die Status-Information, ob der Vorgang erfolgreich war, durch die Software unterbunden wurde oder die Ladestation nicht mit einem der WAP verbunden wurde.
Die Nummer des Ladeplatz im Charger entspricht nach dem Linkvorgang mit dem WAP dem zugeordnete Kanal im DANTE-Netzwerkinterface des Access Points.
Die Funktion des Link-Buttons kann softwareseitig gesperrt und damit die ungewollte Umkonfiguration verhindert werden
Die Konfiguration und Kontrolle der Ladestation erfolgt über das browserbasierte Userinterface des WAP in Echtzeit. U. a. sind Lade- und Akku-zustände der in der Station befindlichen Geräte in Prozentangaben sowie als (Restlade-)Zeitangabe in std:min auf 15 Minuten exakt verfügbar.
Das Gehäuse ist für die dauerhafte und feste Installation auf ebenen Flächen geeignet und kann mittels der beiliegenden Wandhalterung auch an senkrechten Flächen montiert werden.
Die Zuleitung des externen Netzteils wird an der Unterseite in einer ausgeprägten Kabelzuführung verschraubt.
Die aktive Stromzufuhr wird über eine grüne LED im Einschaltzustand auf der Oberseite der Ladestation angezeigt.
Technische Daten
Anzahl Ladeslots:  2 x USB3.0 Typ A für Hand-, Taschen- und Grenzflächen- sender
Ladezeiten:
  Taschen- und Grenzflächensender
50% = 1 Stunde
100% = 2 Stunden
  Handsender:
50% = 1,5 Stunden
100% = 3 Stunden
Netzwerk Schnittstelle:  RJ45 10/100 Mbps Ethernet
Spannungsversorgung:  15V DC @ 3,3A max.
externes Netzteil
Ausgeschrieben:
Fabrikat:Shure
Typ:MXWNCS2-E
oder gleichwertiger Art
Angeboten (Vom Bieter einzutragen):
Fabrikat:'.......................................'
Typ:'.......................................'</t>
  </si>
  <si>
    <t>10.02.08.024</t>
  </si>
  <si>
    <t>Shure_MXWNCS4-E** Netzwerkfähige Ladestation für bis zu 4 Transceiver</t>
  </si>
  <si>
    <t>Netzwerkfähige Ladestation für bis zu 4 Transceiver
Die Ladestation nimmt 4 drahtlose Handsender, Taschensender oder Grenzflächen-Mikrofonsender auf. Alternativ können zwei Tischsprechstellen mit Schwanenhalsmikrofon geladen werden.
Die Verbindung der Ladestation zu weiteren Wireless System-komponenten des Mikrofonsystems erfolgt über Netzwerk.
Für einen Ladevorgang auf 100% Akkukapazität bei Taschen-, Schwanenhals- und Grenzflächenmikrofonen benötigt die Station zwei Stunden bzw. drei Stunden bei Handmikrofonen. 
Ein Ladevorgang auf 50% der Akkukapazität ist nach einer, bzw. 1,5 Stunden abgeschlossen.
Eine intelligente Ladesteuerung verhindert das Überladen der angeschlossenen Akkus.
5-Segment LEDs, am Gehäuse der Station, zeigen den prozentualen Ladezustand individuell für jeden angeschlossenen Funkmikrofonsender an oder auch eine erfolgreiche Anmeldung am Wireless Access Point (WAP).
In den Charger eingelegte Funkmikrofone können über einen Link-Funktionsknopf schnell mit dem jeweiligen WAP verbunden werden.
Eine dreifarbige LED zeigt dabei die Status-Information, ob der Vorgang erfolgreich war, durch die Software unterbunden wurde oder die Ladestation nicht mit einem der WAP verbunden wurde.
Die Nummer des Ladeplatz im Charger entspricht nach dem Linkvorgang mit dem WAP dem zugeordnete Kanal im DANTE-Netzwerkinterface des Access Points.
Die Funktion des Link-Buttons kann softwareseitig gesperrt und damit die ungewollte Umkonfiguration verhindert werden
Die Konfiguration und Kontrolle der Ladestation erfolgt über das browserbasierte Userinterface des WAP in Echtzeit. U. a. sind Lade- und Akku-zustände der in der Station befindlichen Geräte in Prozentangaben sowie als (Restlade-)Zeitangabe in std:min auf 15 Minuten exakt verfügbar.
Das Gehäuse ist für eine dauerhafte und feste Installation auf ebenen Flächen geeignet. Die Zuleitung des externen Netzteils wird an der Unterseite in einer ausgeprägten Kabelzuführung verschraubt. Dort befindet sich auch der Netzschalter.
Die aktive Stromzufuhr wird über eine grüne LED im Einschaltzustand auf der Oberseite der Ladestation angezeigt.
Technische Daten
Anzahl Ladeslots:  4 x USB3.0 Typ A für Hand-, Taschen- und Grenzflächensender bzw. 
2 x USB3.0 Typ A für Tischsprechstellen
Ladezeiten:
  Taschen-,Grenzflächen- und Tischsprechstellensender:
50% = 1 Stunde
100% = 2 Stunden
  Handsender:
50% = 1,5 Stunden
100% = 3 Stunden
Netzwerk Schnittstelle:  RJ45 10/100 Mbps Ethernet
Spannungsversorgung:  15V DC @ 3,3A max.
externes Netzteil
Abmessungen  (H x B x T):  68mm x 343mm x 184mm
Gewicht:  2,9kg
Ausgeschrieben:
Fabrikat:Shure
Typ:MXWNCS4-E
oder gleichwertiger Art
Angeboten (Vom Bieter einzutragen):
Fabrikat:'.......................................'
Typ:'.......................................'</t>
  </si>
  <si>
    <t>10.02.08.028</t>
  </si>
  <si>
    <t>Shure_MXWNCS8-E** Netzwerkfähige Ladestation für bis zu 8 Transceiver</t>
  </si>
  <si>
    <t>Netzwerkfähige Ladestation für bis zu 8 Transceiver
Die Ladestation nimmt 8 drahtlose Handsender, Taschensender oder Grenzflächen-Mikrofonsender auf. Alternativ können vier Tischsprechstellen mit Schwanenhalsmikrofon geladen werden.
Die Verbindung der Ladestation zu weiteren Wireless System-komponenten des Mikrofonsystems erfolgt über Netzwerk.
Für einen Ladevorgang auf 100% Akkukapazität bei Taschen-, Schwanenhals- und Grenzflächenmikrofonen benötigt die Station zwei Stunden bzw. drei Stunden bei Handmikrofonen. 
Ein Ladevorgang auf 50% der Akkukapazität ist nach einer, bzw. 1,5 Stunden abgeschlossen.
Eine intelligente Ladesteuerung verhindert das Überladen der angeschlossenen Akkus.
5-Segment LEDs, am Gehäuse der Station, zeigen den prozentualen Ladezustand individuell für jeden angeschlossenen Funkmikrofonsender an oder auch eine erfolgreiche Anmeldung am Wireless Access Point (WAP).
In den Charger eingelegte Funkmikrofone können über einen Link-Funktionsknopf schnell mit dem jeweiligen WAP verbunden werden.
Eine dreifarbige LED zeigt dabei die Status-Information, ob der Vorgang erfolgreich war, durch die Software unterbunden wurde oder die Ladestation nicht mit einem der WAP verbunden wurde.
Die Nummer des Ladeplatz im Charger entspricht nach dem Linkvorgang mit dem WAP dem zugeordnete Kanal im DANTE-Netzwerkinterface des Access Points.
Die Funktion des Link-Buttons kann softwareseitig gesperrt und damit die ungewollte Umkonfiguration verhindert werden
Die Konfiguration und Kontrolle der Ladestation erfolgt über das browserbasierte Userinterface des WAP in Echtzeit. U. a. sind Lade- und Akku-zustände der in der Station befindlichen Geräte in Prozentangaben sowie als (Restlade-)Zeitangabe in std:min auf 15 Minuten exakt verfügbar.
Das Gehäuse ist für eine dauerhafte und feste Installation auf ebenen Flächen geeignet. Die Zuleitung des externen Netzteils wird an der Unterseite in einer ausgeprägten Kabelzuführung verschraubt. Dort befindet sich auch der Netzschalter.
Die aktive Stromzufuhr wird über eine grüne LED im Einschaltzustand auf der Oberseite der Ladestation angezeigt.
Technische Daten
Anzahl Ladeslots:  8 x USB3.0 Typ A für Hand-, Taschen- und Grenzflächensender bzw. 
4 x USB3.0 Typ A für Tischsprechstellen
Ladezeiten:
  Taschen-,Grenzflächen- und Tischsprechstellensender:
50% = 1 Stunde
100% = 2 Stunden
  Handsender:
50% = 1,5 Stunden
100% = 3 Stunden
Netzwerk Schnittstelle:  RJ45 10/100 Mbps Ethernet
Spannungsversorgung:  15V DC @ 3,3A max.
externes Netzteil
Abmessungen  (H x B x T):  68mm x 343mm x 184mm
Gewicht:  2,9kg
Ausgeschrieben:
Fabrikat:Shure
Typ:MXWNCS8-E
oder gleichwertiger Art
Angeboten (Vom Bieter einzutragen):
Fabrikat:'.......................................'
Typ:'.......................................'</t>
  </si>
  <si>
    <t>10.02.08.101</t>
  </si>
  <si>
    <t>Shure_MXW1/O** Drahtloser DECT-Taschensender/Empfänger (Transceiver)</t>
  </si>
  <si>
    <t>Drahtloser DECT-Taschensender/Empfänger (Transceiver)
für Berieb mit externen Lavalier und Head-/Earset Mikrofonen oder alternativ mit integriertem Kugelmikrofon.
Die Übertragung zum Wireless Access Point  (WAP) erfolgt über TDMA mit GFSK im DECT-bereich von 1880 MHz bis 1900 MHz.
Dieser Bereich ist anmelde-frei nutzbar.
Die Kopplung des Senders mit dem WAP erfolgt über den Link-Funktionsknopf der Netzwerk-Ladestation.
Neben der Übertragung von Steuersignalen für die Einstellung aller Parameter des Transceivers wie Audio-Gain, Funksendeleistung, Stumm- und Standby-Schaltung, das Auslesen von Statusinformationen wie Ladestatus der Batterie ermöglicht die bidirektionale Verbindung auch einen Audio-Rückkanal.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Anschluss für Lavaliermikrofone, Earsets oder Headsets mit TA4F-Standard.
Bei Anschluss eines externen Mikrofons wird dies automatisch aktiviert und die interne Kapsel abgeschaltet.
integrierte Ladekontakte
Taster zum Ein- und Ausschalten (rastend tastend, PTT, PTM) des internen bzw. externen Mikrofons bzw. des Taschensenders
Zum Abhören des Rückkanals bietet der Transceiver eine 3,5mm-Klinken-Kopfhörerbuchse.
Übertragung für Hin- und Rückkanal verschlüsselt nach Advanced Encryption Standard mit 256-bit (AES256).
Funkübertragung im Frequenzbereich von 1880 bis 1900 MHz.
Die Funkübertragungsreichweite kann bis zu 50m betragen.
Ein Alarm bei Verbindungsverlust ist integriert. 
(Auch als Diebstahlschutz)
Die Funksendeleistung ist konfigurierbar und somit an örtliche Gegebenheiten anpassbar.
Für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mind. 9 Stunden. 
Ein Alarm für geringe Batteriekapazität ist integriert. Ladedauer auf 100% ca. 2 Stunden, auf 50% ca. 1 Stunde. Das Auslesen des Akku-Status über Netzwerk ist in Prozent- und Zeitangabe möglich. 
Neben einem Zähler für Ladezyklen werden Restlaufzeit und Ladezeit minutengenau übertragen.
Für unterbrechungsfreien Dauerbetrieb kann der Taschensender über eine herkömmliche USB-Spannungsversorgung betrieben werden.
Gürtelbefestigungsclip im Lieferumfang.
Technische Daten
Verstärkungseinstellung:  -25 bis +15dB
(in 1dB Schritten)
Maximaler Eingangspegel:  -9dBV
(Mic Verstärkung @ -16dB)
Kopfhörerausgang:  3,5mm, dual mono
Max. Kopfhörerausgangsleistung:
  17,5mW (1kHz @ 1% dist.,  
  Spitzenl. @ 16 Ohm)
Antennen Typ:  intern, Spatial Diversity
lineare Polarisation
Mikrofonanschluss:  4-Pin male mini connector
(TA4M)
Eingangsimpedanz:  &gt;20 kOhm (@ 1kHz)
Internes Mikrofon:  Kugelcharakteristik (20Hz - 20kHz)
Funkfrequenzbandbreite:  1880 - 1900 MHz (Europa)
Transmitter-Ausgangsleistung:  
Low = 1mW
Medium = 3mW
High = 16mW
Max. = 80mW
Audio-Frequenzgang:   50Hz - 20kHz (+1, -3dB)
Batterietyp:  Li-Ion, Akku
Batteriebetriebsdauer:  bis zu 9 Stunden
Ladeanschluss:  USB 3.0 Type A
Gehäuse:  Kunststoff
Reichweite:  bis zu 50m
Abmessungen BxHxT (mm):  45 x 99 x 22mm
Gewicht:  85g
Ausgeschrieben:
Fabrikat:Shure
Typ:MXW1/O
oder gleichwertiger Art
Angeboten (Vom Bieter einzutragen):
Fabrikat:'.......................................'
Typ:'.......................................'</t>
  </si>
  <si>
    <t>10.02.08.201</t>
  </si>
  <si>
    <t>Shure_MXW2/SM58** Drahtloser DECT-Handsender mit dynamischer Mikrofonkapsel (Niere)</t>
  </si>
  <si>
    <t>Drahtloser DECT-Handsender mit dynamischer Mikrofonkapsel mit Charakteristik Niere.
Die Übertragung zum Wireless Access Point  (WAP) erfolgt über TDMA mit GFSK im DECT-bereich von 1880 MHz bis 1900 MHz.
Dieser Bereich ist anmelde-frei nutzbar.
Die Kopplung des Senders mit dem WAP erfolgt über den Link-Funktionsknopf der Netzwerk-Ladestation.
Eine bidirektionale Verbindung zum WAP ermöglicht neben dem Audiosignal auch die Übertragung von Steuersignalen für die Einstellung aller Parameter des Handsenders wie Audio-Gain, Funksendeleistung, Stumm- und Standby-Schaltung, sowie das Auslesen von Statusinformationen z.B.: Ladestatus der Batterie.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Technische Daten
Mikrofonkopf:  SM58
Verstärkungseinstellung:  -25 bis +15dB
(in 1dB Schritten)
Maximaler Eingangspegel:  -9dBV
(Mic Verstärkung @ -16dB)
Antennentyp:  intern, Spatial Diversity
 lineare Polarisation
Funkfrequenzbandbreite:  1880 - 1900 MHz (Europa)
Transmitter-Ausgangsleistung:  Low = 1mW
Medium = 3mW
High = 16mW
Max. = 80mW
Audio-Frequenzgang:  wie SM58
Batterietyp:  Li-Ion, Akku
Batteriebetriebsdauer:  bis zu 15 Stunden
Ladeanschluss:  USB 3.0 Type A
Gehäuse:  Kunststoff
Reichweite:  bis zu 50m
Abmessungen (LxD in mm):  226 x 51mm
Gewicht:323g
Ausgeschrieben:
Fabrikat:Shure
Typ:MXW2/SM58
oder gleichwertiger Art
Angeboten (Vom Bieter einzutragen):
Fabrikat:'.......................................'
Typ:'.......................................'</t>
  </si>
  <si>
    <t>10.02.08.202</t>
  </si>
  <si>
    <t>Shure_MXW2/SM86** Drahtloser DECT-Handsender mit Kondensatorkapsel (Niere)</t>
  </si>
  <si>
    <t>Drahtloser DECT-Handsender mit Kondensatorkapsel mit Charakteristik Niere.
Die Übertragung zum Wireless Access Point  (WAP) erfolgt über TDMA mit GFSK im DECT-bereich von 1880 MHz bis 1900 MHz.
Dieser Bereich ist anmelde-frei nutzbar.
Die Kopplung des Senders mit dem WAP erfolgt über den Link-Funktionsknopf der Netzwerk-Ladestation.
Eine bidirektionale Verbindung zum WAP ermöglicht neben dem Audiosignal auch die Übertragung von Steuersignalen für die Einstellung aller Parameter des Handsenders wie Audio-Gain, Funksendeleistung, Stumm- und Standby-Schaltung, sowie das Auslesen von Statusinformationen z.B.: Ladestatus der Batterie.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Technische Daten
Mikrofonkopf:  SM86
Verstärkungseinstellung:  -25 bis +15dB
(in 1dB Schritten)
Maximaler Eingangspegel:  -9dBV
(Mic Verstärkung @ -16dB)
Antennentyp:  intern, Spatial Diversity
 lineare Polarisation
Funkfrequenzbandbreite:  1880 - 1900 MHz (Europa)
Transmitter-Ausgangsleistung:  Low = 1mW
Medium = 3mW
High = 16mW
Max. = 80mW
Audio-Frequenzgang:  wie SM86
Batterietyp:  Li-Ion, Akku
Batteriebetriebsdauer:  bis zu 15 Stunden
Ladeanschluss:  USB 3.0 Type A
Gehäuse:  Kunststoff
Reichweite:  bis zu 50m
Abmessungen (LxD in mm):  226 x 51mm
Gewicht:  323g
Ausgeschrieben:
Fabrikat:Shure
Typ:MXW2/SM86
oder gleichwertiger Art
Angeboten (Vom Bieter einzutragen):
Fabrikat:'.......................................'
Typ:'.......................................'</t>
  </si>
  <si>
    <t>10.02.08.203</t>
  </si>
  <si>
    <t>Shure_MXW2/B58** Drahtloser DECT-Handsender mit dynamischer Mikrofonkapsel (Superniere)</t>
  </si>
  <si>
    <t>Drahtloser DECT-Handsender mit dynamischer Mikrofonkapsel mit Charakteristik Superniere.
Die Übertragung zum Wireless Access Point  (WAP) erfolgt über TDMA mit GFSK im DECT-bereich von 1880 MHz bis 1900 MHz.
Dieser Bereich ist anmelde-frei nutzbar.
Die Kopplung des Senders mit dem WAP erfolgt über den Link-Funktionsknopf der Netzwerk-Ladestation.
Eine bidirektionale Verbindung zum WAP ermöglicht neben dem Audiosignal auch die Übertragung von Steuersignalen für die Einstellung aller Parameter des Handsenders wie Audio-Gain, Funksendeleistung, Stumm- und Standby-Schaltung, sowie das Auslesen von Statusinformationen z.B.: Ladestatus der Batterie.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Technische Daten
Mikrofonkopf:  Beta58
Verstärkungseinstellung:  -25 bis +15dB
(in 1dB Schritten)
Maximaler Eingangspegel:  -9dBV
(Mic Verstärkung @ -16dB)
Antennentyp:  intern, Spatial Diversity
 lineare Polarisation
Funkfrequenzbandbreite:  1880 - 1900 MHz (Europa)
Transmitter-Ausgangsleistung:  Low = 1mW
Medium = 3mW
High = 16mW
Max. = 80mW
Audio-Frequenzgang:  wie Beta58
Batterietyp:  Li-Ion, Akku
Batteriebetriebsdauer:  bis zu 15 Stunden
Ladeanschluss:  USB 3.0 Type A
Gehäuse:  Kunststoff
Reichweite:  bis zu 50m
Abmessungen (LxD in mm):  226 x 51mm
Gewicht:  323g
Ausgeschrieben:
Fabrikat:Shure
Typ:MXW2/Beta58
oder gleichwertiger Art
Angeboten (Vom Bieter einzutragen):
Fabrikat:'.......................................'
Typ:'.......................................'</t>
  </si>
  <si>
    <t>10.02.08.206</t>
  </si>
  <si>
    <t>Shure_MXW2/VP68** Drahtloser DECT-Handsender mit Kondensatorkapsel (Kugel)</t>
  </si>
  <si>
    <t>Drahtloser DECT-Handsender mit Kondensatorkapsel mit Charakteristik Kugel
Die Übertragung zum Wireless Access Point  (WAP) erfolgt über TDMA mit GFSK im DECT-bereich von 1880 MHz bis 1900 MHz.
Dieser Bereich ist anmelde-frei nutzbar.
Die Kopplung des Senders mit dem WAP erfolgt über den Link-Funktionsknopf der Netzwerk-Ladestation.
Eine bidirektionale Verbindung zum WAP ermöglicht neben dem Audiosignal auch die Übertragung von Steuersignalen für die Einstellung aller Parameter des Handsenders wie Audio-Gain, Funksendeleistung, Stumm- und Standby-Schaltung, sowie das Auslesen von Statusinformationen z.B.: Ladestatus der Batterie.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Mindestanforderungen:
integrierte Ladekontakte
Taster zum Ein- und Ausschalten (rastend tastend, PTT, PTM) des Mikrofons bzw. des Handsenders.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 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15 Stunden.
Ein Alarm für geringe Batteriekapazität ist integriert.
adedauer auf 100% ca. 2 Stunden, auf 50% ca. 1 Stunde. Das Auslesen des Akku-Status über Netzwerk ist in Prozent- und Zeitangabe möglich. 
Neben einem Zähler für Ladezyklen werden Restlaufzeit und Ladezeit minutengenau übertragen.
Für unterbrechungsfreien Dauerbetrieb kann der Handsender über eine herkömmliche USB-Spannungsversorgung betrieben werden.
Technische Daten
Mikrofonkopf:  VP68
Verstärkungseinstellung:  -25 bis +15dB
(in 1dB Schritten)
Maximaler Eingangspegel:  -9dBV
(Mic Verstärkung @ -16dB)
Antennentyp:  intern, Spatial Diversity
 lineare Polarisation
Funkfrequenzbandbreite:  1880 - 1900 MHz (Europa)
Transmitter-Ausgangsleistung:  Low = 1mW
Medium = 3mW
High = 16mW
Max. = 80mW
Audio-Frequenzgang:  wie VP68
Batterietyp:  Li-Ion, Akku
Batteriebetriebsdauer:  bis zu 15 Stunden
Ladeanschluss:  USB 3.0 Type A
Gehäuse:  Kunststoff
Reichweite:  bis zu 50m
Abmessungen (LxD in mm):  226 x 51mm
Gewicht:  323g
Ausgeschrieben:
Fabrikat:Shure
Typ:MXW2/VP68
oder gleichwertiger Art
Angeboten (Vom Bieter einzutragen):
Fabrikat:'.......................................'
Typ:'.......................................'</t>
  </si>
  <si>
    <t>10.02.08.601</t>
  </si>
  <si>
    <t>Shure_MXW6/O** Drahtloser DECT-Transceiver als Grenzflächenmikrofon (Kugel)</t>
  </si>
  <si>
    <t>Drahtloser DECT-Transceiver als Grenzflächenmikrofon mit Charakteristik Kugel
Die Übertragung zum Wireless Access Point  (WAP) erfolgt über TDMA mit GFSK im DECT-bereich von 1880 MHz bis 1900 MHz.
Dieser Bereich ist anmelde-frei nutzbar.
Die Kopplung des Senders mit dem WAP erfolgt über den Link-Funktionsknopf der Netzwerk-Ladestation.
Neben der Übertragung von Steuersignalen für die Einstellung aller Parameter des Transceivers wie Audio-Gain, Funksendeleistung, Stumm- und Standby-Schaltung, das Auslesen von Statusinformationen wie Ladestatus der Batterie ermöglicht die bidirektionale Verbindung auch einen Audio-Rückkanal.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Zum Abhören des Rückkanals bietet der Transceiver eine 3,5mm-Klinken-Kopfhörerbuchse.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9 Stunden. 
Ein Alarm für geringe Batteriekapazität ist integriert. Ladedauer auf 100% ca. 2 Stunden, auf 50% ca. 1 Stunde. Das Auslesen des Akku-Status über Netzwerk ist in Prozent- und Zeitangabe möglich. 
Neben einem Zähler für Ladezyklen werden Restlaufzeit und Ladezeit minutengenau übertragen.
Für unterbrechungsfreien Dauerbetrieb kann der Transceiver über eine herkömmliche USB-Spannungsversorgung betrieben werden.
Technische Daten
Verstärkungseinstellung:  -25 bis +15dB
(in 1dB Schritten)
Maximaler Eingangspegel:  -9dBV
(Mic Verstärkung @ -16dB)
Kopfhörerausgang:  3,5mm, dual mono
Max. Kopfhörerausgangsleistung:  
17,5mW (1kHz @ 1% dist.,  
Spitzenl. @ 16 Ohm)
Antennen Typ:  intern, Spatial Diversity
lineare Polarisation
Eingangsimpedanz:  &gt;20 kOhm (@ 1kHz)
Internes Mikrofon:  Kugelcharakteristik (R183B)
Funkfrequenzbandbreite:  1880 - 1900 MHz (Europa)
Transmitter-Ausgangsleistung:  Low = 1mW
Medium = 3mW
High = 16mW
Max. = 80mW
Audio-Frequenzgang:  50Hz - 20kHz (+1, -3dB)
Batterietyp:  Li-Ion, Akku
Batteriebetriebsdauer:  bis zu 9 Stunden
Ladeanschluss:  USB 3.0 Type A
Gehäuse:  Kunststoff
Reichweite:  bis zu 50m
Abmessungen BxHxT (mm)  23 x 44 x 114
Gewicht:  108g
Ausgeschrieben:
Fabrikat:Shure
Typ:MXW6/O
oder gleichwertiger Art
Angeboten (Vom Bieter einzutragen):
Fabrikat:'.......................................'
Typ:'.......................................'</t>
  </si>
  <si>
    <t>10.02.08.602</t>
  </si>
  <si>
    <t>Shure_MXW6/C** Drahtloser DECT-Transceiver als Grenzflächenmikrofon (Niere)</t>
  </si>
  <si>
    <t>Drahtloser DECT-Transceiver als Grenzflächenmikrofon mit Charakteristik Niere
Die Übertragung zum Wireless Access Point  (WAP) erfolgt über TDMA mit GFSK im DECT-bereich von 1880 MHz bis 1900 MHz.
Dieser Bereich ist anmelde-frei nutzbar.
Die Kopplung des Senders mit dem WAP erfolgt über den Link-Funktionsknopf der Netzwerk-Ladestation.
Neben der Übertragung von Steuersignalen für die Einstellung aller Parameter des Transceivers wie Audio-Gain, Funksendeleistung, Stumm- und Standby-Schaltung, das Auslesen von Statusinformationen wie Ladestatus der Batterie ermöglicht die bidirektionale Verbindung auch einen Audio-Rückkanal.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Mikrofons
Zum Abhören des Rückkanals bietet der Transceiver eine 3,5mm-Klinken-Kopfhörerbuchse.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9 Stunden. 
Ein Alarm für geringe Batteriekapazität ist integriert. Ladedauer auf 100% ca. 2 Stunden, auf 50% ca. 1 Stunde. Das Auslesen des Akku-Status über Netzwerk ist in Prozent- und Zeitangabe möglich. 
Neben einem Zähler für Ladezyklen werden Restlaufzeit und Ladezeit minutengenau übertragen.
Für unterbrechungsfreien Dauerbetrieb kann der Transceiver über eine herkömmliche USB-Spannungsversorgung betrieben werden.
Technische Daten
Verstärkungseinstellung:  -25 bis +15dB
(in 1dB Schritten)
Maximaler Eingangspegel:  -9dBV
(Mic Verstärkung @ -16dB)
Kopfhörerausgang:  3,5mm, dual mono
Max. Kopfhörerausgangsleistung:  
17,5mW (1kHz @ 1% dist.,  
Spitzenl. @ 16 Ohm)
Antennen Typ:  intern, Spatial Diversity
lineare Polarisation
Eingangsimpedanz:  &gt;20 kOhm (@ 1kHz)
Internes Mikrofon:  Nierecharakteristik (R185B)
Funkfrequenzbandbreite:  1880 - 1900 MHz (Europa)
Transmitter-Ausgangsleistung:  Low = 1mW
Medium = 3mW
High = 16mW
Max. = 80mW
Audio-Frequenzgang:  50Hz - 20kHz (+1, -3dB)
Batterietyp:  Li-Ion, Akku
Batteriebetriebsdauer:  bis zu 9 Stunden
Ladeanschluss:  USB 3.0 Type A
Gehäuse:  Kunststoff
Reichweite:  bis zu 50m
Abmessungen BxHxT (mm):23 x 44 x 114
Gewicht:  108g
Ausgeschrieben:
Fabrikat:Shure
Typ:MXW6/C
oder gleichwertiger Art
Angeboten (Vom Bieter einzutragen):
Fabrikat:'.......................................'
Typ:'.......................................'</t>
  </si>
  <si>
    <t>10.02.08.801</t>
  </si>
  <si>
    <t>Shure_MXW8** Drahtloser DECT-Transceiver für Schwanenhals-Mics</t>
  </si>
  <si>
    <t>Drahtloser DECT-Transceiver als Tischsprechstelle zur Aufnahme eines Schwanenhalsmikrofons mit 6 poligem Pfostenverbinder (schraubbar).
Die Übertragung zum Wireless Access Point  (WAP) erfolgt über TDMA mit GFSK im DECT-bereich von 1880 MHz bis 1900 MHz.
Dieser Bereich ist anmelde-frei nutzbar.
Die Kopplung des Senders mit dem WAP erfolgt über den Link-Funktionsknopf der Netzwerk-Ladestation.
Neben der Übertragung von Steuersignalen für die Einstellung aller Parameter des Transceivers wie Audio-Gain, Funksendeleistung, Stumm- und Standby-Schaltung, das Auslesen von Statusinformationen wie Ladestatus der Batterie ermöglicht die bidirektionale Verbindung auch einen Audio-Rückkanal und die Anzeige des Status des Mikrofons an der Sprechstelle.
Der Sender verfügt über einen mechanischen Taster mit klar definiertem haptischen Druckpunk.
Die Funktion des Buttons ist nicht zwingend mit der Mikrofonfunktion des Transceivers verkoppelt sondern kann über das browserbasierte Userinterface des WAP definiert werden. 
Hier stehen mindestens folgende Konfigurationsmöglichkeiten zur Verfügung(externe Steuerungsfunktion oder Mic On/Off (Toggle), PushToTalk, PushToMute, deaktiviert.
Mindestanforderungen:
Integrierte Ladekontakte
Taster zum Ein- und Ausschalten (rastend tastend, PTT, PTM) des aufsteckbaren Schwanenhals-Mikrofons
Der Leuchtring kann den Schaltzustand des Mikrofons bzw. der Tischsprechstelle anzeigen
Zum Abhören des Rückkanals bietet der Transceiver eine 3,5mm-Klinken-Kopfhörerbuchse.
Übertragung für Hin- und Rückkanal verschlüsselt nach Advanced Encryption Standard mit 256-bit (AES256).
Funkübertragung im Frequenzbereich von 1880 bis 1900 MHz (abhängig von länderspezifischen Regulierungen).
Die Funkübertragungsreichweite kann bis zu 50m betragen.
Ein Alarm bei Verbindungsverlust ist integriert. 
(Auch als Diebstahlschutz)
Die Funksendeleistung ist konfigurierbar und somit an örtliche Gegebenheiten anpassbar.
Für die Konfiguration und Kontrolle des Transceivers steht im zugehörigen WAP eine browserbasierte Software zur Verfügung, die das Auslesen und Konfigurieren aller Systemparameter in Echtzeit ermöglicht.
Spannungsversorgung über internen, austauschbaren Lithium-Ionen Akku, gewährleistet im Dauerbetrieb eine Laufzeit von bis zu 9 Stunden. 
Ein Alarm für geringe Batteriekapazität ist integriert. Ladedauer auf 100% ca. 2 Stunden, auf 50% ca. 1 Stunde. Das Auslesen des Akku-Status über Netzwerk ist in Prozent- und Zeitangabe möglich. 
Neben einem Zähler für Ladezyklen werden Restlaufzeit und Ladezeit minutengenau übertragen.
Für unterbrechungsfreien Dauerbetrieb kann die Tischsprechstelle auch über eine herkömmliche USB-Spannungsversorgung betrieben werden.
Hinweis:Erforderliche Schwanenhälse und entsprechende Mikrofonkapseln sind NICHT Teil dieser Position. 
Diese sind in separater Position ausgeschrieben.
Technische Daten
Verstärkungseinstellung:  -25 bis +15dB
(in 1dB Schritten)
Maximaler Eingangspegel:  -9dBV
(Mic Verstärkung @ -16dB)
Kopfhörerausgang:  3,5mm, dual mono
Max. Kopfhörerausgangsleistung:  
17,5mW (1kHz @ 1% dist.,  
Spitzenl. @ 16 Ohm)
Antennen Typ:  intern, Spatial Diversity
lineare Polarisation
Mikrofonanschluss:  6-pol. Pfostenverbinder,
verschraubbar
Eingangsimpedanz:  &gt;20 kOhm (unsym.)
Funkfrequenzbandbreite:  1880 - 1900 MHz (Europa)
Transmitter-Ausgangsleistung:  Low = 1mW
Medium = 3mW
High = 16mW
Max. = 80mW
Audio-Frequenzgang:  50Hz - 20kHz (+1, -3dB)
Batterietyp:  Li-Ion, Akku
Batteriebetriebsdauer:  bis zu 9 Stunden
Ladeanschluss:  USB 3.0 Type A
Gehäuse:  Kunststoff
Reichweite:  bis zu 50m
Abmessungen BxHxT (mm)  71 x 36 x 124
Gewicht (ohne Mikrofon):  193g
Ausgeschrieben:
Fabrikat:Shure
Typ:MXW8
oder gleichwertiger Art
Angeboten (Vom Bieter einzutragen):
Fabrikat:'.......................................'
Typ:'.......................................'</t>
  </si>
  <si>
    <t>10.02.09</t>
  </si>
  <si>
    <t>Axient</t>
  </si>
  <si>
    <t>Systemanforderungen Drahtloses Funksystem</t>
  </si>
  <si>
    <t>In den folgenden Positionen ist ein Drahtloses Mikrofonsystem gefordert das allerhöchsten Ansprüchen an Systemverfügbarkeit und Betriebssicherheit gerecht wird.
Das System ist in der Lage Störgeräusche und Ausfälle die durch Störungen der Funkübertragung verursacht werden selbständig und ohne Nutzereingriffe zu verhindern.
Hierfür überwacht und kontrolliert das System ständig sämtliche genutzten Frequenzen auf Interferenzen und Störungen.
Wird eine solche erkannt wechselt das System auf der/den betroffenenen Sendestrecke(n) sowohl am Empfänger als auch am Sender selbstständig und ohne erforderlichen Nutzereingriff aktiv die Frequenz für die Übertragung.
Für die Kommunikation und den Austausch von Steuerungsinformationen besteht zum Sender ständig eine vom Nutzsignal unabhängige bidirektionale Datenverbindung.
Koordiniert mit dem Empfänger und allen anderen Komponten des Systems wird über diese der Frequenzwechsel ausgelöst.
Zudem wird generell überprüft ob die bestmögliche Frequenz für die Übertragung genutzt wird und ggfs. ebenfalls automatisch die Frequenz gewechselt.
Das geforderte System zeichnet sich durch folgende Features und Funktionen aus:
Interference Detection &amp; Avoidance
Erkennt Interferenzen und Störungen des Funksignals und wechselt automatisch innerhalb weniger Milli-Sekunden auf eine freie kompatible Frequenz.
Frequency Diversity 
Simultane Übertragung des Nutzsignals auf zwei voneinander unabhängigen Trägerfrequenzen
Das Nutzsignal wird für nahtlose unterbrechungsfreie Übertragung gleichzeitig auf zwei voneinander unabhängigen Frequenzen gesendet und der Empfänger wählt automatisch das bessere der beiden empfangenen Signale.
Dadurch wird die bestmögliche Signalübertragung auch in der komplexesten Funkumgebung sichergestellt
Spectrum Management
Ein Spectrum Manager analysiert ständig die Frequenzsituation im gesamten UHF-Band. Er überwacht, bewertet, und kontrolliert dauernd das Spektrum und stellte zu jedem Zeitpunkt eine optimierte Liste mit nutzbaren Frequenzen zur Verfügung bzw. weise diese den Sendern und Empfängern aktiv zu.
Transmitter Remote Control
Die Parameter und Einstellungen der Sender können jederzeit in Echtzeit ferngesteuert werden.
Power Management: rechargeable power system 
Moderne Akkutechnik erlaubt lange Betriebszeiten und gewährleistet durch das integrierte Monitoring störungsfreien sicheren Betrieb.
Wireless Workbench 6
Sämtliche Komponenten des Systems sind über eine dedizierte Software Oberfläche von jedem Rechner über Netzwerk bedienbar. Sie können über die Software sowohl konfiguriert als auch im Betrieb überwacht werden.</t>
  </si>
  <si>
    <t>Ausführungsbeschreibung</t>
  </si>
  <si>
    <t>Nein</t>
  </si>
  <si>
    <t>Nachweis Axient Zertifizierung</t>
  </si>
  <si>
    <t>Zur Sicherung des Qualitätsanspruchs der Nutzer muss die Inbetriebnahme des nachfolgend beschriebenen Funkmikrofonsystems durch qualifiziertes und entsprechend ausgebildetes Personal erfolgen.
Als Nachweis für die Sachkunde bezüglich des Axient Systems ist ein vom Hersteller ausgestelltes Zertifikat vorzuweisen und mindestens eine ausgebildete Person namentlich zu benennen.
Zertifizierte(r) Mitarbeiter:
'....................................................'
'....................................................'
'....................................................'</t>
  </si>
  <si>
    <t>10.02.09.101</t>
  </si>
  <si>
    <t>EoL-Shure_AXT100** UHF-Taschensender mit TA4M-Anschluss</t>
  </si>
  <si>
    <t>UHF-Taschensender mit TA4M-Anschluss
Hochwertiger UHF-Taschensender mit TA4M-Anschluss
Der Taschensender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Taschensender ist kompatibel zu UHF-R und besitzt eine darauf abgestimmte Schaltbandbreite von bis zu 80 MHz. Die Sendeleistung kann zwischen 10 mW und 50 mW gewählt werden.
Der Gain Regelbereich ist von -10 dB bis 40 dB in 1 dB Schritten einstellbar. Der Taschensender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verriegelbar.
Der Sender kann mit Lithium-Ionen Akkumulatoren oder alternativ über einen Adapter mit drei AA-Batterien betrieben werden. Eine Akkuladung ermöglicht bis zu 8 Std. Betriebszeit. Die Restlaufzeit des Akkus wird bis auf 15 min genau angezeigt.
Der Mikrofonanschluss ist standardmäßig als 4-Pin-Mini-Stecker (TA4M) ausgeführt. Eine Variante mit 3-Pin-Mini Verbindung (LEMO) ist erhältlich.
Der Taschensender wird mit einer Dual Band Antenne, bestehend aus integrierter Helix- und Lambda-1/4-Antenne, geliefert, die über eine SMA Schnittstelle angeschlossen ist. Die Antenne ist abnehmbar. Das Gehäuse ist in Aluminiumguss ausgeführt
Hochfrequenzschaltung
Mit 2 Taschensendern kann Frequency Diversity betrieben werden.
Dank des auf zwei unabhängigen Funkfrequenzen übertragenen Audiosignals verursacht eine Funkinterferenz auf einer der Frequenzen keinerlei Störungen. Der Empfänger schaltet unbemerkt und automatisch auf die Frequenz des zweiten Senders um und liefert somit ein klares, störungsfreies Tonsignal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 aufladbare Stromversorgung mit einer Laufzeit von bis zu 8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Superlineare HF-Leistung, um mehr aktive Kanäle gleichzeitig verwenden zu können.
Die Funktion "IR Sync" stellt den Sender automatisch auf die Empfängerfrequenz ein.
Umfassende Fernprogrammierung aller Senderparameter in Echtzeit, wenn sich ein verbundener Sender in Reichweite eines ShowLink Access Points befindet.
Wieder aufladbarer Li-Ion Akku liefert nach einem einzigen Aufladevorgang bis zu 8 Stunden Laufzeit.
Fortschrittliches Kontrollmenü zum Festlegen von Frequenz- und Audioeinstellungen vom Sender aus.
50 dB einstellbares Gain für optimale Audioqualität.
Sperrbare Bedienoberfläche verhindert versehentliches oder unbeabsichtigtes Verstellen der Einstellungen.
Kompatibel mit allen drahtlosen Shure-Mikrofonen mit TA4F-Stecker.
LEMO-Steckerversion (AXT100LEMO3) verfügbar zum Einsatz mit Mikrofonen mit LEMO-Stecker.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Audio-Anschluss4-Pin-Mini-Stecker (TA4M),
Ausführung: unsymmetrisch
Impedanz: 1 MOhm
Maximaler Eingangspegel
(1 kHz bei 1% THD): 12,5 dBu (-10 - +9 dB Gain),
-2,5 dBu (+10 - +19 dB Gain) -7,5 dBu (+20 - +40 dB Gain)
RF Ausgang
SMA (für UHF und ShowLink)
Antennentyp:AXT642 Dualbandantenne des Taschensenders (Integrierte Wendel- und Viertelwellenantenne)
Impedanz:50 Ohm
ShowLink
Netzwerk:IEEE 802.15.4
Frequenzbandbreite:2,4 - 2,4835 GHz (16 Kanäle)
Sendeleistung:10 dBm (ERP)
Weitere Spezifikationen
Betriebstemperaturbereich:-18° C (0° F) - 63° C (145° F)
Abmessungen (L x D):261 mm x 37 mm,
Gewicht:395 g (mit Batterien)
Gehäuse:Aluminium
Ausgeschrieben:
Fabrikat:Shure
Typ:AXT100
oder gleichwertiger Art
Angeboten (Vom Bieter einzutragen):
Fabrikat:'.......................................'
Typ:'.......................................'</t>
  </si>
  <si>
    <t>10.02.09.201</t>
  </si>
  <si>
    <t>EoL-Shure_AXT200/SM58** UHF-Handsender mit Frequenz Diversity - SM58</t>
  </si>
  <si>
    <t>UHF-Handsender mit Frequenz Diversity - SM58
Hochwertiger UHF-Handsender mit dynamischer Mikrofonkapsel und 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Mikrofonkapsel:SM58
Frequenzgang.wie SM58
Weitere Spezifikationen
Betriebstemperaturbereich:-18° C - 63° C
Abmessungen (L x D):261 mm x 37 mm,
Gewicht:395 g (mit Batterien)
Gehäuse:Aluminium
Ausgeschrieben:
Fabrikat:Shure
Typ:AXT200/SM58
oder gleichwertiger Art
Angeboten (Vom Bieter einzutragen):
Fabrikat:'.......................................'
Typ:'.......................................'</t>
  </si>
  <si>
    <t>10.02.09.202</t>
  </si>
  <si>
    <t>EoL-Shure_AXT200/SM86** UHF-Handsender mit Frequenz Diversity - SM86</t>
  </si>
  <si>
    <t>UHF-Handsender mit Frequenz Diversity - SM86
Hochwertiger UHF-Handsender mit Kondensator Mikrofonkapsel und 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Mikrofonkapsel:SM86
Frequenzgang.wie SM86
Weitere Spezifikationen
Betriebstemperaturbereich:-18° C - 63° C
Abmessungen (L x D):261 mm x 37 mm,
Gewicht:395 g (mit Batterien)
Gehäuse:Aluminium
Ausgeschrieben:
Fabrikat:Shure
Typ:AXT200/SM86
oder gleichwertiger Art
Angeboten (Vom Bieter einzutragen):
Fabrikat:'.......................................'
Typ:'.......................................'</t>
  </si>
  <si>
    <t>10.02.09.203</t>
  </si>
  <si>
    <t>EoL-Shure_AXT200/SM87** UHF-Handsender mit Frequenz Diversity - SM87</t>
  </si>
  <si>
    <t>UHF-Handsender mit Frequenz Diversity - SM87
Hochwertiger UHF-Handsender mit Kondensator Mikrofonkapsel und Supernieren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Mikrofonkapsel:SM87
Frequenzgang.wie SM87
Weitere Spezifikationen
Betriebstemperaturbereich:-18° C  - 63° C
Abmessungen (L x D):261 mm x 37 mm,
Gewicht:395 g (mit Batterien)
Gehäuse:Aluminium
Ausgeschrieben:
Fabrikat:Shure
Typ:AXT200/SM87
oder gleichwertiger Art
Angeboten (Vom Bieter einzutragen):
Fabrikat:'.......................................'
Typ:'.......................................'</t>
  </si>
  <si>
    <t>10.02.09.204</t>
  </si>
  <si>
    <t>EoL-Shure_AXT200/B58** UHF-Handsender mit Frequenz Diversity - BETA58</t>
  </si>
  <si>
    <t>UHF-Handsender mit Frequenz Diversity - BETA58
Hochwertiger UHF-Handsender mit Dynamischer Mikrofonkapsel und Supernieren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Mikrofonkapsel:Beta58
Frequenzgang.wie Beta58
Weitere Spezifikationen
Betriebstemperaturbereich:-18° C - 63° C
Abmessungen (L x D):261 mm x 37 mm,
Gewicht:395 g (mit Batterien)
Gehäuse:Aluminium
Ausgeschrieben:
Fabrikat:Shure
Typ:AXT200/Beta58
oder gleichwertiger Art
Angeboten (Vom Bieter einzutragen):
Fabrikat:'.......................................'
Typ:'.......................................'</t>
  </si>
  <si>
    <t>10.02.09.205</t>
  </si>
  <si>
    <t>EoL-Shure_AXT200/B87A** UHF-Handsender mit Frequenz Diversity - BETA87A</t>
  </si>
  <si>
    <t>UHF-Handsender mit Frequenz Diversity - BETA87A
Hochwertiger UHF-Handsender mit Kondensator Mikrofonkapsel und Supernieren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Mikrofonkapsel:BETA87A
Frequenzgang.BETA87A
Weitere Spezifikationen
Betriebstemperaturbereich:-18° C - 63° C
Abmessungen (L x D):261 mm x 37 mm,
Gewicht:395 g (mit Batterien)
Gehäuse:Aluminium
Ausgeschrieben:
Fabrikat:Shure
Typ:AXT200/BETA87A
oder gleichwertiger Art
Angeboten (Vom Bieter einzutragen):
Fabrikat:'.......................................'
Typ:'.......................................'</t>
  </si>
  <si>
    <t>10.02.09.206</t>
  </si>
  <si>
    <t>EoL-Shure_AXT200/B87C** UHF-Handsender mit Frequenz Diversity - BETA87C</t>
  </si>
  <si>
    <t>UHF-Handsender mit Frequenz Diversity - BETA87C
Hochwertiger UHF-Handsender mit Kondensator Mikrofonkapsel und Nieren Richtcharakteristik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Mikrofonkapsel:BETA87C
Frequenzgang.wie BETA87C
Weitere Spezifikationen
Betriebstemperaturbereich:-18° C - 63° C
Abmessungen (L x D):261 mm x 37 mm,
Gewicht:395 g (mit Batterien)
Gehäuse:Aluminium
Ausgeschrieben:
Fabrikat:Shure
Typ:AXT200/BETA87C
oder gleichwertiger Art
Angeboten (Vom Bieter einzutragen):
Fabrikat:'.......................................'
Typ:'.......................................'</t>
  </si>
  <si>
    <t>10.02.09.207</t>
  </si>
  <si>
    <t>EoL-Shure_AXT200/VP68** UHF-Handsender mit Frequenz Diversity - VP68</t>
  </si>
  <si>
    <t>10.02.09.208</t>
  </si>
  <si>
    <t>EoL-Shure_AXT200/KSM9/BK** UHF-Handsender mit Frequenz Diversity - KSM9 schwarz</t>
  </si>
  <si>
    <t>UHF-Handsender mit Frequenz Diversity - KSM9 schwarz
Hochwertiger UHF-Handsender mit Kondensator Mikrofonkapsel und Umschaltbarer Richtcharakteristik (Niere/ Superniere)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Mikrofonkapsel:KSM9
Frequenzgang.wie KSM9
Weitere Spezifikationen
Betriebstemperaturbereich:-18° C - 63° C
Abmessungen (L x D):261 mm x 37 mm,
Gewicht:395 g (mit Batterien)
Gehäuse:Aluminium
Ausgeschrieben:
Fabrikat:Shure
Typ:AXT200/KSM9 schwarz
oder gleichwertiger Art
Angeboten (Vom Bieter einzutragen):
Fabrikat:'.......................................'
Typ:'.......................................'</t>
  </si>
  <si>
    <t>10.02.09.209</t>
  </si>
  <si>
    <t>EoL-Shure_AXT200/KSM9/SL** UHF-Handsender mit Frequenz Diversity - KSM9 Champagner</t>
  </si>
  <si>
    <t>UHF-Handsender mit Frequenz Diversity - KSM9 Champagner
UHF-Handsender mit Frequenz Diversity - KSM9
Hochwertiger UHF-Handsender mit Kondensator Mikrofonkapsel und Umschaltbarer Richtcharakteristik (Niere/ Superniere)
Der Handsender an sich unterstützt Audiosignale mit einem Übertragungsbereich von 40 Hz - 18 kHz (abhängig vom eingesetzten Mikrofontyp) mit einem Dynamikumfang von mehr als 113 dB A.
Die Funkübertragung findet in einem Frequenzband von 470 - 814 MHz (abhängig von länderspezifischen Regulierungen) statt.
Der Handsender ist kompatibel zu UHF-R und besitzt eine darauf abgestimmte Schaltbandbreite von bis zu 80 MHz. Die Sendeleistung kann zwischen 10 mW und 50 mW gewählt werden.
Die Funkreichweite beträgt 150 m unter typischen Bedingungen und 500 m bei freier Sichtverbindung im Außenbereich (Die tatsächliche Reichweite ist abhängig von der Funksignalabsorbtion, -reflektion und Störeinflüssen).
Der Gain Regelbereich ist von -10 dB bis 32 dB in 1 dB Schritten einstellbar. Der Handsender ist in der Lage das Audiosignal, zur Erhöhung der Störsicherheit, simultan über zwei unabhängige Frequenzen an den kompatiblen Empfänger zu senden (Frequenz Diversity). Diese Funktion kann nach Bedarf aktiviert oder deaktiviert werden.
Über eine Infrarotschnittstelle kann der Sender automatisch mit dem Empfänger synchronisiert werden. Der Handsender ist über einen zusätzlichen AXT610 "ShowLink" Zugangspunkt verzögerungsfrei fern zu steuern.
Software mit grafischer Benutzeroberfläche zur Konfiguration, Überwachung und Frequenzmanagement des Funksystems ist erhältlich.
Am Gehäuse des Senders informiert ein hintergrundbeleuchtetes LC Display über Parameter und Systemstatus und ermöglicht zusammen mit den Navigationstasten eine menügeführte Bedienung. Die Tasten sind gegen ungewolltes Bedienen mechanisch verriegelbar.
Der Sender kann mit Lithium-Ionen Akkumulatoren oder alternativ über einen Adapter mit AA-Batterien betrieben werden. Eine Akkuladung ermöglicht bis zu 9 Std. Betriebszeit. Die Restlaufzeit des Akkus wird bis auf 15 min genau angezeigt.
Der Handsender ist mit einer integrierten Dual-Band-Helix-Antenne ausgestattet. Das Gehäuse ist in Aluminium ausgeführt.
Hochfrequenzschaltung
Frequency Diversity (optional)
- Dank des auf zwei unabhängigen Funkfrequenzen übertragenen Audiosignals verursacht eine Funkinterferenz auf einer der Frequenzen keinerlei Störungen. Der Empfänger schaltet unbemerkt und automatisch auf die andere, freie Frequenz und liefert somit ein klares, störungsfreies Tonsignal
- Bei Bedarf lässt sich das zweite Sendemodul abschalten, um Frequenzressourcen einzusparen
Superlineares Hochfrequenz-Design zur Maximierung der verfügbaren Kanalkapazität in kritischen HF-Umgebungen
Infrarot Synchronisation von Sender und Empfänger auf Knopfdruck (UHF-R kompatibel)
Schaltbare Sendeleistungen: 10 / 50 mW
Auf UHF-R Versionen abgestimmte Schaltbandbreite von bis zu 80 MHz
Mechanik
Robustes und elegantes Metallgehäuse
Menügeführtes, hintergrundbeleuchtetes Display
Verriegelbare Tasten und Schalter
Betrieb ausschließlich über Lithium Ionen Akku
Energie-Management
Betrieb ausschließlich über Lithium Ionen Akku
Lithium Ionen Akkus sorgen für eine zuverlässige und wiederaufladbare Stromversorgung mit einer Laufzeit von bis zu 10 Stunden
Restlaufzeit der Sender wird auf 15 Minuten genau im Empfänger und in der WWB6 angezeigt
Innerhalb einer Stunde Ladezeit erreichen die Akkus eine Kapazität von 50 % (entspricht ca. 5 Stunden Betriebsdauer bei 10 mW Sendeleistung)
ShowLink® Remote Control
ShowLink kommuniziert bidirektional im 2,4 GHz Bereich mit allen verbundenen Sendern und ermöglicht so die umfassende Kontrolle aller Senderparameter in Echtzeit. Dazu zählen u.A.: 
- Gain
- Frequenz
- Sendeleistung
- Mute.
Mindestanforderungen:
Frequency Diversity ermöglicht die gleichzeitige Übertragung auf zwei unabhängigen Frequenzen, um eine nahtlose, ununterbrochene Audiowiedergabe zu gewährleisten. Der Single-Carrier-Modus ist verfügbar, wenn Frequency Diversity nicht erforderlich ist.
Superlineare HF-Leistung, damit mehr aktive Kanäle verfügbar sind.
Die Funktion "IR Sync" (Infrarot-Synchronisierung) stellt den Sender automatisch auf die Empfängerfrequenz ein.
Umfassende Fernprogrammierung aller Senderparameter in Echtzeit, wenn sich ein verbundener Sender in Reichweite eines ShowLink-Zugangspunkts befindet.
Wiederaufladbarer Shure-Li-Ion Akku liefert nach einem einzigen vollständigen Ladevorgang bis zu 9 Stunden Laufzeit.
Fortschrittliches Kontrollmenü zum Festlegen von Frequenz- und Audioeinstellungen vom Sender aus.
42 dB einstellbares Gain für optimale Audioqualität.
Sperrbare Bedienoberfläche verhindert versehentliches oder unbeabsichtigtes Verstellen der Einstellungen.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RSS-123 und RS-210
Technische Daten:
Funkübertragungsfrequenz:470 - 814 MHz
(abhängig von länderspezifischen Regulierungen)
Reichweite:150 m (typisch), 500 m (Sichtverbindung im Freien), abhängig von der Absorption und Reflektionen des Funksignals und Störeinflüssen
Übertragungsbereich:40 - 18 kHz (+1, -3 dB), abhängig vom verwendeten Mikrofontyp
Frequenzschrittweite:25 kHz
Dynamikumfang: &gt;113 dB A 
(bei 0 dB Einstellung 
am Sender)
THD:&lt;0,3% A, typisch
Gain Regelbereich:-10 dB - +32 dB
(in 1 dB Schritten)
Audio-Anschluss
Ausführung: unsymmetrisch
Impedanz: &gt;30 kOhm
Maximaler Eingangspegel
(1 kHz bei 1% THD): 5,5 dBu (-10 - 11 dB Gain),
-6,5 dBu (12 - 32 dB Gain)
RF Ausgang
SMA (für UHF und ShowLink)
Antennentyp:integrierte Dual-Band-Helix-Antenne
Modus:Dual Carrier / Single Carrier
Impedanz:50 Ohm
ShowLink
Netzwerk:IEEE 802.15.4
Frequenzbandbreite:2,4 - 2,4835 GHz (16 Kanäle)
Sendeleistung:10 dBm (ERP)
Mikrofonkapsel:KSM9
Frequenzgang.wie KSM9
Weitere Spezifikationen
Betriebstemperaturbereich:-18° C - 63° C
Abmessungen (L x D):261 mm x 37 mm,
Gewicht:395 g (mit Batterien)
Gehäuse:Aluminium
Ausgeschrieben:
Fabrikat:Shure
Typ:AXT200/KSM9 Champagner
oder gleichwertiger Art
Angeboten (Vom Bieter einzutragen):
Fabrikat:'.......................................'
Typ:'.......................................'</t>
  </si>
  <si>
    <t>10.02.09.400</t>
  </si>
  <si>
    <t>EoL-Shure_AXT400E** Hochwertiger UHF-Doppelempfänger mit Frequenz Diversity</t>
  </si>
  <si>
    <t>Hochwertiger UHF-Doppelempfänger mit Frequenz Diversity
Hochwertiger Audio-Funkempfänger für zwei UHF-Kanäle mit optionaler Frequenz Diversity-Funktion.
Unterstützt werden Audiosignale mit einem Übertragungsbereich von 40 Hz - 18 kHz (abhängig vom eingesetzten Mikrofontyp).
Die Funkreichweite beträgt 150 m unter typischen Bedingungen und 500 m bei freier Sichtverbindung im Außenbereich (Die tatsächliche Reichweite ist abhängig von der Funksignalabsorbtion, -reflektion und Störeinflüssen).
Eine Latenz von unter 1 ms wird eingehalten. Die Funkübertragung findet im Frequenzband von 470 - 952 MHz (abhängig von länderspezifischen Regulierungen) mit einer Schaltbandbreite von bis zu 228 MHz statt.
Der Empfänger ist kompatibel zu UHF-R Sendern und deren Funktionen.
Der Empfänger detektiert und warnt automatisch vor Funk-Interferenzen. In diesem Fall ist ein manueller oder automatischer Frequenzwechsel möglich.
Ein Frequenz Diversity Modus erlaubt den Empfang einer Quelle über zwei unabhängige Frequenzen zu Erhöhung der Störsicherheit.
Eine Software mit grafischer Benutzeroberfläche zur Konfiguration, Überwachung und Frequenzmanagement des Funksystems ist erhältlich.
Mit Hilfe eines zusätzlichen AXT610 "ShowLink" Zugangspunktes ist der Funkempfänger in der Lage, verbundene Sender verzögerungsfrei über die Empfängerbedienelemente fern zu steuern.
Dazu ist neben der Möglichkeit des Zugriffs über ein Ethernet-Netzwerk, der Funkempfänger zur Kontrolle und Bedienung an der Gerätefront für jeden Kanal mit einem LCD-Display ausgestattet. Zur Menünavigation stehen für jedes Display vier Taster, sowie zwei gemeinsam genutzte Taster und ein Drehregler zur Verfügung.
Für jeden Kanal informieren LEDs über Audiosignalpegel und Funksignalstärke.
Pegel und Kanalwahl eines frontseitigen 6,35 mm Monitor-Klinkenausgangs kann über einen separaten Dreh-/Druckknopf geregelt werden. Zudem ist ein Netzschalter montiert.
Neben dem Netzstromanschluss, einem Hauptnetzschalter, zwei Ethernet-Schnittstellen mit PoE, Word-Clock-Eingang und einem AES3 Digital-Ausgang, stehen pro Kanal ein XLR- und ein 6,35 mm Klinke-Analog-Audioausgang, sowie je zwei Antennanschlüsse an der Geräterückseite zur Verfügung.
Die XLR-Audioanschlüsse können zwischen Line- und Mic-Pegel umgeschaltet werden.
Das digitale Signal des AES3-Ausgangs kann parallel zu den analogen Signalausgängen abgegriffen werden.
Durch HF-Kaskadierung können bis zu 5 Empfänger über eine Antenne betrieben werden.
Ein Netzstromausgang ermöglicht den Anschluss von fünf weiteren Geräten an die gleiche Spannungsquelle.
Ebenso steht ein terminierbarer Word-Clock-Ausgang zum weiterleiten des Word-Clock-Signals zur Verfügung.
Das Gehäuse ist in Stahl und Aluminium ausgeführt und für die Montage in einem 19"-Gestell vorgesehen.
Zulassungen:
Entspricht den Grundanforderungen der folgenden Richtlinien der Europäischen Union:
Entspricht den Grundanforderungen der folgenden Richtlinien der Europäischen Union:
R&amp;TTE Richtlinie 99/5/EG
WEEE Richtlinie 2002/96/EG in der Fassung der Richtlinie 2008/34/EG
RoHS Richtlinie 2002/95/EG in der Fassung der Richtlinie 2008/35/EG
Entspricht der europäischen Verordnung (EU) Nr. 1275/2008, gültige Fassung
Entspricht den Anforderungen der Normen EN 300 422, Teile 1und 2, EN 301 489, Teile 1 und 9, EN60065.
Zugelassen unter der Übereinstimmungserklärungsvorschrift von FCC Teil 15.
Zertifizierung in Kanada durch IC unter RSS-123
Technische Daten:
Funkübertragungsfrequenz:470 - 952 MHz
Reichweite:150 m (typisch), 500 m (Sichtverbindung im Freien), abhängig von der Absorption und Reflektionen des Funksignals und Störeinflüssen
Übertragungsbereich:40 - 18 kHz (+1, -3 dB), abhängig vom verwendeten Mikrofontyp
Frequenzschrittweite:25 kHz
Squelch:&gt;115 dB A
Dynamikumfang:&gt;118 dB A (XLR), &gt;130 dB A (AES3)
Latenz:&lt;1 ms
THD: &lt;0,3% A, typisch
Gain Regelbereich: 0 - -30 dB 
in 1 dB Schritten (und Mute)
RF Eingang
Ausführung: BNC, 
unsymmetrisch aktiv
Impedanz:50 Ohm
Bias: 12 V DC, 150 mA
(300 mA maximal)
Digitaler Audio-Ausgang
Ausführung: AES3 Type1, XLR
(CH 1: links, CH 2: rechts)
Word Clock Eingang: Level 3 Vpp, 
Frequenz 48/96 kHz
Impedanz: 75 Ohm
Geschützt gegen Phantomspeisung
Analoger Audio-Ausgang
Ausführung: 
Monitor6,35 mm Klinke unsymmetrisch mono
50 Ohm
Audio Out (CH 1 und CH 2)6,35 mm Klinke, symmetrisch (&lt;50 Ohm)
XLR3m, symmetrisch 
(&lt;150 Ohm)
Maximaler Signalpegel: Monitor 1 W @ 63 Ohm, 6,35 mm Klinke 9 dBu, XLR 18 dBu
Mic/Line Schalter:30 dB
Geschützt gegen Phantomspeisung
(6,35 mm Klinke, XLR)
Netzwerk- Schnittstelle2xEthernet 10/100 Mbps
mit PoE (50 V DC, Class 1)
DHCP oder manuelle IP Adresse
Weitere Spezifikationen
Betriebstemperaturbereich:-18° C - 63° C
Spannungsversorgung:100 - 240 V AC, 50 - 60 Hz
Stromaufnahme:1,1 A RMS (bei 120 V AV)
Abmessungen (B x H x T):483 mm x 44 mm x 366 mm,
Gewicht:5,5 kg
Gehäuse:Stahl, Aluminium
Ausgeschrieben:
Fabrikat:Shure
Typ:AXT400E
oder gleichwertiger Art
Angeboten (Vom Bieter einzutragen):
Fabrikat:'.......................................'
Typ:'.......................................'</t>
  </si>
  <si>
    <t>10.02.09.600</t>
  </si>
  <si>
    <t>Shure_AXT600E** Spektrum-Manager mit Netzwerk-Schnittstelle</t>
  </si>
  <si>
    <t>Spektrum-Manager mit Netzwerk-Schnittstelle
Spektrum-Manager berechnet, analysiert und vergibt selbstständig kompatible Frequenzen an drahtlose UHF-Komponenten des Systems. Er untersucht die HF-Umgebung nach Funksignalen und verwendet diese Daten, um kompatible Frequenzen für alle im Netzwerk gefundenen Funkkanäle zu berechnen.
Zum System zugehörige Drahtlossysteme können anhand der ermittelten Liste mit kompatibler Frequenzen programmiert werden; gleichzeitig werden Reservefrequenzen ständig überwacht und hinsichtlich ihrer Qualität bewertet.
Während des Betriebs weist der Spektrum-Manager den Empfängern freie Frequenzen zu, wenn Störungen auftreten.
Das integrierte Spektrum Überwachungs-Tool ermöglicht eine visuelle und akustische Verfolgung der HF-Aktivität anhand eines LC Displays und eines Kopfhöreranschlusses auf der Gerätefront sowie rein visuell via Netzwerk über die Systemsoftware (WWB6).
Der Spektrum-Manager erfasst Scandaten für den gesamten zur drahtlosen Audioübertragung verfügbaren UHF-Frequenzbereich. Die Scandaten entstehen mithilfe von zwei Antenneneingängen, deren Empfindlichkeit und Auflösung direkt auf die drahtlosen Empfänger abgestimmt sind.
Bei der Liste kompatibler Frequenzen (CFL) handelt es sich um eine Liste der verfügbaren Frequenzen, die vom Spektrum-Manager berechnet, angezeigt und bearbeitet oder von einem Computer mit WWB6 Software erstellt werden kann. Der integrierte Frequenzrechner kann so eingestellt werden, dass bestimmte Fernsehkanäle, Frequenzbereiche oder HF-Signale über einem bestimmten Schwellenwert vermieden werden. 
Während des Betriebs zeigt der Spektrum-Manager den aktuellen Status jeder Frequenz in der Liste an. 
Freie Frequenzen werden aus der Liste kompatibler Frequenzen zugewiesen, um ein System anfänglich einzurichten oder um Frequenzen, die durch Störungen beeinträchtigt werden, zu ersetzen.
Das Event Log protokolliert die Maßnahmen des Spektrum-Managers während des Betriebs. Zu den Maßnahmen zählen Änderungen an den Frequenzen und Geräten, die vom Spektrum-Manager gesteuert werden. Die Überprüfung des Ereignisprotokolls nach einem Einsatz liefert eine Momentaufnahme der Systemleistung.
Der Datenbildschirm verfolgt den Status aller für die Axient-Systeme verfügbaren Frequenzen. Die Anzahl der Frequenzen für jedes Band wird zusammen mit dem Echtzeitstatus der verwendeten Frequenzen und der Reservefrequenzen angezeigt.
Die Scanfunktion des Spektrum-Managers stellt das gemessene HF-Signal über den gesamten Frequenzbereich grafisch dar. Cursor, Zoom und Peak ermöglichen eine detaillierte Überprüfung der Daten.
Die Abhörfunktion erlaubt es eine Frequenz abzustimmen und das demodulierte FM-Signal zu überwachen und z.B. mit einem Kopfhörer. in das Signal "hineinzuhören". Der Datenbildschirm zeigt dabei die Signalstärke der ausgewählten Frequenz an. Die Funktion hilft so beispielsweise dabei die Quelle von störenden Signalen effizient zu identifizieren.
Die Vernetzung des Spektrum Managers ermöglicht viele erweiterte Funktionen des UHF-Funk-Systems, einschließlich der Fernüberwachung und -steuerung von Geräten.
Die System-Komponenten verfügen alle über RJ45-Ethernetanschlüsse, die für Netzwerkgeschwindigkeiten von 10/100 Mbps geeignet sind.
Die Ethernet-Anschlüsse sind PoE (Power Over Ethernet)-fähig, um z.B. einen ShowLink-Access Points oder andere Ethernet-Geräte der Klasse 1 mit Strom zu versorgen.
Die Kaskadenanschlüsse ermöglichen die gemeinsame Nutzung des HF-Signals von bis zu 5 Empfängern ohne Antennensplitter oder Verteilverstärker.
Der Spektrum-Manager durchsucht den gesamten HF-Abstimmungsfrequenzbereich unter Verwendung von 8 parallel arbeitenden Abtastmodulen innerhalb von 64 Sekunden. Die Suchlaufzeit pro 60 MHz kann für bestimmte Bereiche, in denen die Abtastmodule parallel arbeiten dürfen, geringer sein.
Mindestanforderungen:
Schneller Breitband-Scanner (470 - 952 MHz) &lt;1min.
Integrierter Frequenzrechner generiert und programmiert Frequenzen für UHF-R, PSM und Axient Funksysteme
Permanente Überwachung und Bereitstellung von Backup Frequenzen
Abhörfunktion
Axient Frequenzserver
Technische Daten:
HF-Abstimmungsfreq.-bereich:   470-865, 925-952 MHz
Größe des
HF-Abstimmungsschritts:   25, 200, 1000 kHz
Grundrauschen
Auflösungsbandbreite 25 kHz-110 dBm
Auflösungsbandbreite 200 kHz-100 dBm
Auflösungsbandbreite 1000 kHz-90 dBm
Spiegelfrequenzdämpfung&gt;110 dB, typisch
Unerwünschtes Ansprechen&lt;-100 dBm, typisch
Ultimate Quieting&gt;90 dB, A-bewertet
Max. Suchlaufzeit
Schrittgröße 25 kHz48s / 60 MHz
Schrittgröße 200 kHz7s / 60MHz
Schrittgröße 1000 kHz1s / 60 MHz
HF-Eingang
Steckertyp:   BNC
Unsymmetrisch, aktiv
Impedanz:   50 Ohm
HF-Pegel, max.:   -20dBm
Bias-Spannung:   12 V DC, 150 mA 
(300mA Maximum)
Kaskadenausgang
Steckertyp:   BNC
Unsymmetrisch, aktiv
Impedanz:   50 Ohm
Einfügungsdämpfung:   &lt; 5 dB
Monitor-Audioausgang
Frequenzgang:   40 Hz - 18 kHz, +/- 3dB
Steckertyp:   Klinke 6,3mm Stereo
(Mono beschaltet)
Unsymmetrisch
Impedanz:   50 Ohm
Max. Signalpegel:   1 W @ 63 Ohm
Netzwerk-Anschlüsse:   2x RJ45 10/100 Mbps
mit PoE
Abmessungen (B x H x T):   483 mm x 44 mm x 366 mm
Gewicht:   5,5 kg
Versorgungsspannungen:   100 bis 240V, 50-60 Hz
Stromaufnahme:   0,8 A
Ausgeschrieben:
Fabrikat:Shure
Typ:AXT600E
oder gleichwertiger Art
Angeboten (Vom Bieter einzutragen):
Fabrikat:'.......................................'
Typ:'.......................................'</t>
  </si>
  <si>
    <t>10.02.09.610</t>
  </si>
  <si>
    <t>EoL-Shure_AXT610** ShowLink Access Point</t>
  </si>
  <si>
    <t>ShowLink Access Point
ShowLink Access Point ermöglicht die Echtzeitfernsteuerung von bis zu 16 UHF-Sendern des Funksystems.
Unter Verwendung des ZigBee-Standards zur Funknetzwerkkommunikation (2,4-GHz) ermöglicht er ein umfassendes Management und die Einstellung aller Parameter eines Senders vom jeweiligen Empfänger aus oder via Netzwerk über die Steuersoftware (WWB6).
Dabei erfolgen alle Parameteränderungen ohne Einwirkung oder Unterbrechung durch den Nutzer des Senders.
Im Zuge der gewöhnlichen Synchronisation eines Senders mit dem Audio-Funkempfänger über die Infrarotschnittstelle authentifizieren sich die Sender automatisch auch am ShowLink-Zugangspunkt
Für die Konfiguration, Überwachung und das Frequenzmanagement des Funksystems ist eine Software mit grafischer Benutzeroberfläche erhältlich.
Die Bestimmung des optimalen Kanals im 2,4 GHz Bereich erfolgt automatisch durch unabhängige Überwachung des für ZigBee verwendeten Frequenzbandes.
Roaming mit automatischer Übergabe von Sendern zwischen mehreren Access Points muss zur Erweiterung der Reichweite oder Erhöhung der Anzahl von verwalteten Geräten möglich sein.
Für die Anbindung an ein drahtgebundenes Netz ist eine Ethernet Schnittstelle mit PoE zur Speisung des ShowLink Access Points vorhanden. Alternativ kann er auch über ein externes Netzteil versorgt werden.
Am Gehäuse informieren LEDs über den Status des Zugangspunktes, der Ethernet-Verbindung und des ZigBee-Netzwerks.
Die Antenne des ShowLink Access Points ist über einen SMA-Anschluss abnehmbar und kann zur Erhöhung der Reichweite bei Bedarf durch eine optional erhältliche Richtantenne ersetzt werden.
Das Gehäuse des Zugangspunktes ist in Aluminiumguss ausgeführt.
Zulassungen:
Entspricht den Grundanforderungen der folgenden Richtlinien der Europäischen Union:
R&amp;TTE Richtlinie 99/5/EG
WEEE Richtlinie 2002/96/EG in der Fassung der Richtlinie 2008/34/EG
RoHS Richtlinie 2002/95/EG in der Fassung der Richtlinie 2008/35/EG
Entspricht den Anforderungen der Normen EN 300 328, EN 300 422, Teile 1und 2, EN 301 489, Teile 1 und 9, EN60065.
Zugelassen unter der Übereinstimmungserklärungsvorschrift von FCC Teil 15 und FCC Teil 74.
Zertifizierung in Kanada durch IC unter RS-210.
Mindestanforderungen:
Drahtlose Fernsteuerung in Echtzeit von max. 16 Sendern über den ShowLink Access Point
Automatische Kanalwahl - Unabhängiges Durchsuchen des 2,4-GHz-Frequenzbereichs und Bestimmen des optimalen Kanals sowie bei Signalverschlechterung automatischer Verlagerung des ShowLink-Netzwerks auf den dann besten verfügbaren 2,4-GHz-Kanal
Spannungsversorgung über Netzwerkanschluss (PoE) oder externes Netzteil
Unkomplizierte Authentifizierung des Senders - Erkennen verknüpfter Sender nach der IR-Synchronisierung
Reichweite entspricht dem Bereich der UHF-Sender
Automatische Übergabe zwischen mehreren Access Points zur Bereichserweiterung
Vielseitige Montageoptionen - Passt in handelsübliche Mikrofonklammern und verfügt über ein integriertes Gewinde zur dauerhaften Installation
Wireless Workbench 6-System unterstützt vernetzte Steuerung aller Gerätefunktionen und bietet einen ShowLink-Plot zum Anzeigen der 2,4-GHz-Signalpegel
Technische Daten:
AntennentypKugelcharakteristik 2,4 GHz
Kapazität16 Axient-Sender
BefestigungstypWA371 Mikrofonclip oder Halterung mit 1/4-20-Gewinde
Betriebstemperaturbereich-18°C (0°F) bis 63°C (145°F)
ShowLink
Netzwerktyp IEEE 802.15.4
Frequenzbereich 2,40 bis 2,4835 GHz
(16 Kanäle)
HF-Ausgangsleistung10 dBm Effektive Strahlungsleistung
Reichweite (typisch)ca. 150 m
Antennenanschluss
Stecker SMA
Impedanz50 Ohm
Funkscanner
HF-Empfindlichkeit des Scanners-106 dBm, typisch 
(integrierte Antenne)
Netzwerk-Anschlüsse:1x RJ45 10/100 Mbps
mit PoE
Abmessungen (B x H x T)101 mm x 186 mm x 46 mm
Gewicht (ohne Antenne) 476 g
GehäuseStranggepresstes Aluminium
Versorgungsspannungen
Power over Ethernet PoE, Klasse 1: 36 bis 57 V
Externes Netzteil15 V DC (600 mA), doppelt isoliert
Ausgeschrieben:
Fabrikat:Shure
Typ:AXT610
oder gleichwertiger Art
Angeboten (Vom Bieter einzutragen):
Fabrikat:'.......................................'
Typ:'.......................................'</t>
  </si>
  <si>
    <t>10.02.09.620</t>
  </si>
  <si>
    <t>EoL-Shure_AXT620** Road-tauglicher Ethernet-Switch, 9 Port - 10/100Mbps</t>
  </si>
  <si>
    <t>Road-tauglicher Ethernet-Switch, 9 Port - 10/100Mbps
Robuster, Road-tauglicher Ethernet-Switch zur Montage im 19" Rack.
Der Switch besitzt insgesamt mindestens 9 Netzwerkanschlüsse (1x Frontseite, 8x Rückseite) von denen mind. 4 über Power over Ethernet (PoE) zur Speisung weiterer Komponenten verfügen.
Darüber hinaus ist er mit einem DHCP-Server für die optionale automatische Zuweisung von IP-Adressen an die angeschlossenen Komponenten ausgestattet.
Der DHCP-Server ist bei Bedarf über einen Schalter auf der Front einfach und ohne Eingriff in die Menü-Struktur des Switches zu aktivierenden.
Mindestanforderungen:
Robustes Gehäuse, 1HE
Integriertes Netzteil
PoE (IEEE 802.3af)
DHCP-Server
Technische Daten:
Netzwerk-Anschlüsse:
Front1x RJ45 10/100 Mbps
Rückseite8x RJ45 10/100 Mbps
davon 4x mit PoE (15W)
Abmessungen 440 mm x 44 mm x 280 mm
Gewicht:3,6 kg
Betriebsbereich-10°C bis 60°C,
95% rel. Luftfeuchtigkeit
Versorgungsspannungen100 bis 240 V, 50-60 Hz
Leistungsaufnahmemax. 76,6W
Ausgeschrieben:
Fabrikat:Shure
Typ:AXT620
oder gleichwertiger Art
Angeboten (Vom Bieter einzutragen):
Fabrikat:'.......................................'
Typ:'.......................................'</t>
  </si>
  <si>
    <t>10.02.09.630</t>
  </si>
  <si>
    <t>Shure_AXT630E** Antennensplitter 1in4, mit  Netzwerkanbindung (470-698 MHz)</t>
  </si>
  <si>
    <t>Antennensplitter 1 in 4, mit Netzwerkanbindung (470-698 MHz)
Antennensplitter mit Netzwerkanschluss passend zum UHF-Funksystem sendet das HF-Signal eines einzelnen Antennenpaars an bis zu vier Empfängern.
Optimierte Leistung für schwierige HF-Umgebungen durch höchst lineare Verstärkung und anpassbare Dämpfung.
Eingangsfilter wählbar in Anpassung zu den verfügbaren Frequenzbändern der Sender zum Schutz vor Außerbandsignalen
Ethernet-Anschluss für Netzwerk-basierte Steuerung der Filterbereiche und Einstellung der Dämpfung (WWB6)
Mindestanforderungen:
bandgefilterte Ausgänge für Anschluss von bis zu 4 Empfängern
Ungefilterte, breitbandige Kaskadenanschlüsse für Anschluss weiterer Verteiler oder Spektrum-Manager
Die verbleibende Akku-Leistung wird bis auf 15 Minuten genau am Empfänger und in der WWB6 angezeigt
keinen Memory-Effekt durch Lithium Ionen Technologie
Effiziente, umweltfreundliche Alternative zu herkömmlichen Batterien
Technische Daten:
HF-Eingang:  BNC (1 Paar);
Unsymmetrisch, aktiv
Impedanz:  50 Ohm
Bias-Spannung:  12 V DC, 150 mA
(300 mA Maximum)
HF-Frequenzbereich:  470-698 MHz
Splitterausgang:  BNC (4 Paare), Unsymmetrisch, aktiv
Impedanz:  50 Ohm
Gain-Regelbereich:
Kaskadenschaltung aktiviert-15 dB bis 0 dB (1dB/Step)
Kaskadenschaltung deaktiviert-12 dB bis +3 dB (1dB/Step)
Ausgangs-Intercept-Punkt&gt;25 dBm, typisch
Kaskadenausgang:  BNC (1 Paar);
Unsymmetrisch, Breitband
Impedanz:  50 Ohm
Einfügungsdämpfung:  &lt;5 dB
Netzwerk-Schnittstelle:  2x RJ45 10/100 Mbps
PoE 50 V DC, Klasse 1
Abmessungen:   483 mm x 44 mm x 366 mm
Gewicht:  4,6 kg
Betriebstemperaturbereich:  -18°C bis 63°C
Versorgungsspannungen:  100 bis 240 V, 50-60 Hz
Stromaufnahme:  1,0 A
Ausgeschrieben:
Fabrikat:Shure
Typ:AXT630E
oder gleichwertiger Art
Angeboten (Vom Bieter einzutragen):
Fabrikat: '.......................................' 
Typ: '.......................................'</t>
  </si>
  <si>
    <t>10.02.09.631</t>
  </si>
  <si>
    <t>EoL-Shure_AXT631E** Antennensplitter 1 in 4, mit Netzwerkanbindung (606-814MHz)</t>
  </si>
  <si>
    <t>Antennensplitter 1 in 4, mit Netzwerkanbindung (606-814MHz)
Antennensplitter mit Netzwerkanschluss passend zum UHF-Funksystem sendet das HF-Signal eines einzelnen Antennenpaars an bis zu vier Empfängern.
Optimierte Leistung für schwierige HF-Umgebungen durch höchst lineare Verstärkung und anpassbare Dämpfung.
Eingangsfilter wählbar in Anpassung  zu den verfügbaren Frequenzbändern der Sender zum Schutz vor Außerbandsignalen
Ethernet-Anschluss für Netzwerk-basierte Steuerung der Filterbereiche und Einstellung der Dämpfung (WWB6)
Mindestanforderungen:
bandgefilterte Ausgänge für Anschluss von bis zu 4 Empfängern
Ungefilterte, breitbandige Kaskadenanschlüsse für Anschluss weiterer Verteiler oder Spektrum-Manager
Die verbleibende Akku-Leistung wird bis auf 15 Minuten genau am Empfänger und in der WWB6 angezeigt
keinen Memory-Effekt durch Lithium Ionen Technologie
Effiziente, umweltfreundliche Alternative zu herkömmlichen Batterien
Technische Daten:
HF-Eingang:BNC (1 Paar);
Unsymmetrisch, aktiv
Impedanz50 Ohm
Biasspannung12 V DC, 150 mA
(300 mA Maximum)
HF-Frequenzbereich606-814 MHz
SplitterausgangBNC (4 Paare), Unsymmetrisch, aktiv
Impedanz50 Ohm
Gain-Regelbereich
Kaskadenschaltung aktiviert-15 dB bis 0 dB (1dB/Step)
Kaskadenschaltung deaktiviert-12 dB bis +3 dB (1dB/Step)
Ausgangs-Intercept-Punkt&gt;25 dBm, typisch
KaskadenausgangBNC (1 Paar);
Unsymmetrisch, Breitband
Impedanz50 Ohm
Einfügungsdämpfung&lt;5 dB
Netzwerk-Schnittstelle2x RJ45 10/100 Mbps
PoE 50 V DC, Klasse 1
Abmessungen 483 mm x 44 mm x 366 mm
Gewicht:4,6 kg
Betriebstemperaturbereich-18°C bis 63°C
Versorgungsspannungen100 bis 240 V, 50-60 Hz
Stromaufnahme1,0 A
Ausgeschrieben:
Fabrikat:Shure
Typ:AXT631
oder gleichwertiger Art
Angeboten (Vom Bieter einzutragen):
Fabrikat:'.......................................'
Typ:'.......................................'</t>
  </si>
  <si>
    <t>10.02.09.632</t>
  </si>
  <si>
    <t>EoL-Shure_AXT632E** Antennensplitter 1 in 4, mit Netzwerkanbindung (470-787 MHz)</t>
  </si>
  <si>
    <t>Antennensplitter 1 in 4, mit Netzwerkanbindung (470-787 MHz)
Antennensplitter mit Netzwerkanschluss passend zum UHF-Funksystem sendet das HF-Signal eines einzelnen Antennenpaars an bis zu vier Empfängern.
Optimierte Leistung für schwierige HF-Umgebungen durch höchst lineare Verstärkung und anpassbare Dämpfung.
Eingangsfilter wählbar in Anpassung  zu den verfügbaren Frequenzbändern der Sender zum Schutz vor Außerbandsignalen
Ethernet-Anschluss für Netzwerk-basierte Steuerung der Filterbereiche und Einstellung der Dämpfung (WWB6)
Mindestanforderungen:
bandgefilterte Ausgänge für Anschluss von bis zu 4 Empfängern
Ungefilterte, breitbandige Kaskadenanschlüsse für Anschluss weiterer Verteiler oder Spektrum-Manager
Die verbleibende Akku-Leistung wird bis auf 15 Minuten genau am Empfänger und in der WWB6 angezeigt
keinen Memory-Effekt durch Lithium Ionen Technologie
Effiziente, umweltfreundliche Alternative zu herkömmlichen Batterien
Technische Daten:
HF-Eingang:BNC (1 Paar);
Unsymmetrisch, aktiv
Impedanz50 Ohm
Biasspannung12 V DC, 150 mA
(300 mA Maximum)
HF-Frequenzbereich470-787 MHz
SplitterausgangBNC (4 Paare), Unsymmetrisch, aktiv
Impedanz50 Ohm
Gain-Regelbereich
Kaskadenschaltung aktiviert-15 dB bis 0 dB (1dB/Step)
Kaskadenschaltung deaktiviert-12 dB bis +3 dB (1dB/Step)
Ausgangs-Intercept-Punkt&gt;25 dBm, typisch
KaskadenausgangBNC (1 Paar);
Unsymmetrisch, Breitband
Impedanz50 Ohm
Einfügungsdämpfung&lt;5 dB
Netzwerk-Schnittstelle2x RJ45 10/100 Mbps
PoE 50 V DC, Klasse 1
Abmessungen 483 mm x 44 mm x 366 mm
Gewicht:4,6 kg
Betriebstemperaturbereich-18°C bis 63°C
Versorgungsspannungen100 bis 240 V, 50-60 Hz
Stromaufnahme1,0 A
Ausgeschrieben:
Fabrikat:Shure
Typ:AXT632
oder gleichwertiger Art
Angeboten (Vom Bieter einzutragen):
Fabrikat:'.......................................'
Typ:'.......................................'</t>
  </si>
  <si>
    <t>10.02.09.900</t>
  </si>
  <si>
    <t>EoL-Shure_AXT900E** Systemladegerät 19" mit Netzwerk-Überwachung für bis zu 8 Akkus</t>
  </si>
  <si>
    <t>Systemladegerät 19" mit Netzwerk-Überwachung für bis zu 8 Akkus
Modular bestückbare Ladestation mit Netzwerkanbindung für insgesamt bis zu acht Li-Ion System-Akkus der Hand- und Taschensender.
Der für 19" Einbau geeignete Träger kann mit bis zu vier Lademodulen für je zwei Akkus der Typen AXT910, AXT920, AXT920SL oder SB900 ausgestattet werden.
Eine vollständige Ladung wird durch intelligente Ladeelektronik in max. 3 Stunden erreicht, Aufladung auf 50% innerhalb 1 Stunde.
Die Ladestation liefert zu jedem Akku detaillierte Status-Informationen inkl. der verbleibenden Akku-Leistung, der Dauer bis zur vollständigen Entladung (auf 15 Min. genau), der Akku-Kapazität sowie des Akku-Zustands. 
Diese Parameter werden auf der Frontseite der Ladestation sowie in der WWB6 angezeigt
Die Ladestation liefert zu jedem Akku detaillierte Status-Informationen inkl. der verbleibenden Akku-Leistung, der Dauer bis zur vollständigen Entladung (Genauigkeit 15min), der Akku-Kapazität sowie des Akku-Zustands.
Visualisierung der Akku-Parameter sowie der Informationen und Einstellungen der Ladestation selbst auf frontseitigem LC Display und über Netzwerk (WWB6).
Menü-gestützte Steuerung entweder am Gerät selbst mittels drei Tastenbedienung oder über Software-Lösung (WWB6) im Netzwerk
Die IP-Konfiguration kann manuelle oder per DHCP vorgenommen werden.
Mindestanforderungen:
Robuste Akku-Aufbewahrungs- und Ladelösung mit komfortabler Status-Anzeige
Überwachung sämtlicher Ladezustands-Parameter über die WWB6
4 Schächte für Lademodule für bis zu 8 Taschen- oder Handsender-Akkus
Die verbleibende Akku-Leistung wird bis auf 15 Minuten genau angezeigt
Ladezustand in Prozent und die Dauer bis zur vollständigen Aufladung  wird auf der Frontseite der Ladestation sowie in der WWB6 angezeigt.
Protokolliert den Akku-Zustand anhand der gewählten Ladezyklen und des Prozentsatzes der ursprünglichen Ladekapazität
Technische Daten:
Netzwerkanschluss: 2x 10/100Mbps
Stromzufuhr:Kaltgeräteanschluss (male)
Durchschleifausgang (female)
Ausführung:Stahlgehäuse
Abmessungen (B x H x T):483 x 44 x 366mm
Spannungsversorgungsbereich:100 - 240Vac, 50/60Hz
Stromaufnahme (230Vac):1,25A
Arbeitstemperaturbereich:-18°C bis +63°C
Abmessungen (H x B x T):44 x 483 x 366mm
Zusätzlich erforderliche Lademodule sind NICHT Teil dieser Position
Ausgeschrieben:
Fabrikat:Shure
Typ:AXT900
oder gleichwertiger Art
Angeboten (Vom Bieter einzutragen):
Fabrikat:'.......................................'
Typ:'.......................................'</t>
  </si>
  <si>
    <t>10.02.09.901</t>
  </si>
  <si>
    <t>EoL-Shure_AXT901** Lademodul für Taschensender-Akkus zum Systemladegerät</t>
  </si>
  <si>
    <t>Lademodul für Taschensender-Akkus zum Systemladegerät
Lademodul für zwei Akkus des Typs AXT910 (passend für Taschensender) zum Einbau in das 19" Systemladegerät.
Ausgeschrieben:
Fabrikat:Shure
Typ:AXT901
oder gleichwertiger Art
Angeboten (Vom Bieter einzutragen):
Fabrikat:'.......................................'
Typ:'.......................................'</t>
  </si>
  <si>
    <t>10.02.09.902</t>
  </si>
  <si>
    <t>EoL-Shure_AXT902** Lademodul für Handsender-Akkus zum Systemladegerät</t>
  </si>
  <si>
    <t>Lademodul für Handsender-Akkus zum Systemladegerät
Lademodul für zwei Akkus des Typs AXT920 (passend für Handsender) zum Einbau in das 19" Systemladegerät.
Ausgeschrieben:
Fabrikat:Shure
Typ:AXT902
oder gleichwertiger Art
Angeboten (Vom Bieter einzutragen):
Fabrikat:'.......................................'
Typ:'.......................................'</t>
  </si>
  <si>
    <t>10.02.09.910</t>
  </si>
  <si>
    <t>EoL-Shure_AXT910** Wiederaufladbarer Akku für Taschensender</t>
  </si>
  <si>
    <t>Wiederaufladbarer Akku für Taschensender
Wieder aufladbarer Hochleistungs-Lithium Ionen Akku ohne Memory-Effekt für Taschensender.
Der Akku hat eine Lebensdauer von bis zu 10 Stunden.
Die verbleibende Akku-Leistung, die Dauer bis zur vollständigen Entladung (auf 15 Min. genau) sowie Status-Parameter zum Zustand werden in Echtzeit im Akku erfasst und vom Sender bzw. in der Ladestation ausgelesen.
Dort werden die Werte direkt angezeigt und zusätzlich über die Systemkomponenten übertragen.
Mindestanforderungen:
Lithium Ionen Akkus sorgen für zuverlässige und wieder aufladbare Stromversorgung mit einer Laufzeit von bis zu 10 Stunden
Die verbleibende Akku-Leistung wird bis auf 15 Minuten genau am Empfänger und in der WWB6 angezeigt
keinen Memory-Effekt durch Lithium Ionen Technologie
Effiziente, umweltfreundliche Alternative zu herkömmlichen Batterien
Technische Daten:
Nennkapazität:1900 mAh (7.03 Wh)
Nennspannung:3.7 V
Gewicht:74 g 
Arbeitstemperaturbereich
Laden: 0°C bis 60°C
Entladen: -18°C bis 60°C
Ausgeschrieben:
Fabrikat:Shure
Typ:AXT910
oder gleichwertiger Art
Angeboten (Vom Bieter einzutragen):
Fabrikat:'.......................................'
Typ:'.......................................'</t>
  </si>
  <si>
    <t>10.02.09.920</t>
  </si>
  <si>
    <t>EoL-Shure_AXT920** Wiederaufladbarer Akku für Handsender</t>
  </si>
  <si>
    <t>Wiederaufladbarer Akku für Handsender
Wieder aufladbarer Hochleistungs-Lithium Ionen Akku ohne Memory-Effekt für Handsender.
Der Akku hat eine Lebensdauer von bis zu 10 Stunden.
Die verbleibende Akku-Leistung, die Dauer bis zur vollständigen Entladung (auf 15 Min. genau) sowie Status-Parameter zum Zustand werden in Echtzeit im Akku erfasst und vom Sender bzw. in der Ladestation ausgelesen.
Dort werden die Werte direkt angezeigt und zusätzlich über die Systemkomponenten übertragen.
Mindestanforderungen:
Lithium Ionen Akkus sorgen für zuverlässige und wieder aufladbare Stromversorgung mit einer Laufzeit von bis zu 10 Stunden
Die verbleibende Akku-Leistung wird bis auf 15 Minuten genau am Empfänger und in der WWB6 angezeigt
keinen Memory-Effekt durch Lithium Ionen Technologie
Effiziente, umweltfreundliche Alternative zu herkömmlichen Batterien
Technische Daten:
Nennkapazität:2450 mAh (8.82 Wh)
Nennspannung:3.6 V
Gewicht:63 g
Arbeitstemperaturbereich
Laden: 0°C bis 60°C
Entladen: -18°C bis 60°C
Ausgeschrieben:
Fabrikat:Shure
Typ:AXT920
oder gleichwertiger Art
Angeboten (Vom Bieter einzutragen):
Fabrikat:'.......................................'
Typ:'.......................................'</t>
  </si>
  <si>
    <t>10.02.10</t>
  </si>
  <si>
    <t>Axient Digital</t>
  </si>
  <si>
    <t>Shure_Axient Digital** Systemanforderungen Drahtloses Funksystem</t>
  </si>
  <si>
    <t>Shure_Axient Digital** Systemanforderungen Drahtloses Funksystem
Systemanforderungen Drahtloses Funksystem
In den folgenden Positionen ist ein Drahtloses Mikrofonsystem gefordert das allerhöchsten Ansprüchen an Klang, Alltagstauglichkeit, Systemverfügbarkeit und Betriebssicherheit gerecht wird.
Das System zeichnet sich bereits in der Basisausstattung mindestens durch folgende Features aus:
extrem robuste und alltagstaugliche Funkperformance basierend zum einen auf einem leistungsfähigen Modulationsschema für die Übertragung digitalisierter Signale zum anderen durch den Empfang und das Combining von zwei separaten HF-Signalen pro Kanal.
Sehr hohe Kanaldichte bzw. geringe erforderliche Bandbreite pro Kanal durch hohe Spektrumeffizienz.
Mindestens 470 Kanäle simultan betreibbar, im optionalen High Density Modus mindestens bis zu 1326 Kanäle
Abhörsichere Übertragung durch AES256 Verschlüsselung
Optimierte Flexibilität auf Seiten der Receiver durch sehr große Schaltbandbreite (mind. 166 MHz), unterschiedliche simultan nutzbare digitale (Dante und AES3) und analoge (Signal-) Schnittstellen
Die Receiver verfügen über vier HF-Anschlüsse. 
Diese können paarweise zum Durchschleifen der Signale eines Antennenpaares verwendet werden.
Geringste Latenz von max. 2,0 ms (von der Mikrofonkapsel zum analogen Ausgang)
Linearer Frequenzgang über das gesamte hörbare Spektrum (von 20 - 20.000 Hz) mit hoher Dynamik von mind. 120 dB
Intelligente Akkutechnik und integrierte Ladekontakte
Konfiguration, Bedienung und Monitoring aller Systemkomponenten über Netzwerk möglich.
Durch Erweiterung mit entsprechenden Systemkomponenten ist das Mikrofonsystem in der Lage Störgeräusche und Ausfälle die durch Störungen der Funkübertragung verursacht werden selbständig und ggfs. sogar ohne Nutzereingriffe zu verhindern.
Hierfür überwacht und kontrolliert das System ständig sämtliche genutzten Frequenzen auf Interferenzen und Störungen.
Wird eine solche erkannt wechselt das System auf der/den betroffenen Sendestrecke(n) sowohl am Empfänger als auch am Sender selbstständig und ohne erforderlichen Nutzereingriff aktiv die Frequenz für die Übertragung.
Für die Kommunikation und den Austausch von Steuerungsinformationen besteht zum Sender ständig eine vom Nutzsignal unabhängige bidirektionale Datenverbindung.
Koordiniert mit dem Empfänger und allen anderen Komponenten des Systems wird über diese der Frequenzwechsel ausgelöst.
Zudem wird generell überprüft ob die bestmögliche Frequenz für die Übertragung genutzt wird und ggfs. ebenfalls automatisch die Frequenz gewechselt.
Hierfür zeichnet sich das System mindestens durch folgende Funktionen aus:
Interference Detection &amp; Avoidance
Erkennt Interferenzen und Störungen des Funksignals und wechselt automatisch innerhalb weniger Millisekunden auf eine freie kompatible Frequenz.
Frequency Diversity 
Simultane Übertragung des Nutzsignals auf zwei voneinander unabhängigen Trägerfrequenzen
Das Nutzsignal wird für nahtlose unterbrechungsfreie Übertragung gleichzeitig auf zwei voneinander unabhängigen Frequenzen gesendet und der Empfänger wählt automatisch das bessere der beiden empfangenen Signale.
Dadurch wird die bestmögliche Signalübertragung auch in der komplexesten Funkumgebung sichergestellt
Spectrum Management
Ein Spectrum Manager analysiert ständig die Frequenzsituation im gesamten UHF-Band. Er überwacht, bewertet, und kontrolliert dauernd das Spektrum und stellte zu jedem Zeitpunkt eine optimierte Liste mit nutzbaren Frequenzen zur Verfügung bzw. teilt diese den Sendern und Empfängern aktiv zu.
Transmitter Remote Control 
Die Parameter und Einstellungen der Sender können über eine stabile bidirektionale Diversity Funkverbindung jederzeit in Echtzeit ferngesteuert werden.</t>
  </si>
  <si>
    <t>Text</t>
  </si>
  <si>
    <t>Shure_Axient Digital** Nachweis Axient Digital Zertifizierung</t>
  </si>
  <si>
    <t>Zur Sicherung des Qualitätsanspruchs der Nutzer muss die Inbetriebnahme des nachfolgend beschriebenen Funkmikrofonsystems durch qualifiziertes und entsprechend ausgebildetes Personal erfolgen.
Als Nachweis für die Sachkunde bezüglich des Axient Digital Systems ist ein vom Hersteller ausgestelltes Zertifikat vorzuweisen und mindestens eine ausgebildete Person namentlich zu benennen.
Zertifizierte(r) Mitarbeiter (vom Bieter einzutragen):
'.......................................' ,
'.......................................' ,
'.......................................'</t>
  </si>
  <si>
    <t>10.02.10.1</t>
  </si>
  <si>
    <t>AD Sender</t>
  </si>
  <si>
    <t>Untertitel 2</t>
  </si>
  <si>
    <t>10.02.10.1.110</t>
  </si>
  <si>
    <t>Shure_AD1** Digitaler Taschensender TA4</t>
  </si>
  <si>
    <t>Shure_AD1** Digitaler Taschensender TA4
Digitaler Taschensender, TA4
Digitaler Taschensender mit TA4-Steckverbinder passend zu dem im Vortext beschriebenen digitalen Funkmikrofon-System mit Basisfunktionalität.
Mindestanforderungen
Mind.23 Kanäle (HD-Modus 63 CH) in 8 MHz Fernsehkanal gleichzeitig betreibbar.
Übertragung nach AES-256 verschlüsselbar
Kompaktes Metall-Gehäuse.
Maximale Schweiß- und Feuchtigkeitsresistenz.
Bedienelemente bis auf An/Aus-Schalter im Normalbetrieb verdeckt
Kontraststarkes hochauflösendes LCD-Display zur visuellen Kontrolle und Einstellung der Senderparameter sowie zur Anzeige von Kanalname, Restlaufzeit der Batterie (in h:min).
Paarweise betrieben geeignet für Frequency Diversity.
Antenne und Gürtel-Clip abnehmbar.
Im Dauerbetrieb (10mW) nutzbar mit 
Intelligentem Akku (SB900A) mind. 9 h oder alternativ mit 2x AA-Batterien bis zu 8 h 
Integrierte Ladekontakte
Technische Daten:
Audio Eingang:  TA4
Konfiguration:  unsymmetrisch
Impedanz:  1,0 MOhm
Max. Eingangspegel:  8,5dBV (7,5 Vpp)
  (1 kHz bei 1% Gesamtklirrfaktor)
mit Dämpfungsglied:  20,5 dBV (30 Vpp)
Äquiv. Eigenrauschen:  -120 dBV (A)
Schaltbandbreite:  mind. 166 MHz
Erforderl. Bandbreite/Kanal:  max. 200 kHz
Sendeleistung:  2 mW, 10 mW, 35 mW
  (schaltbar über Menüeinstellungen)
Übertragungsbereich:  20 Hz bis 20 kHz (+- 1 dB)
Dynamikbereich:  mind. 120 dB analog, 130dB digital
HF-Reichweite:  mind. 100m
Gain Offset Bereich:  -12 bis 21 dB
   (in 1 dB Schritten)
Weitere Spezifikationen
Betriebstemperaturbereich  -18° C bis 50° C
Batterie- Standzeit (10mW):  Li-Ion System-Akku (SB900A) mind. 9 h 
Alkaline Batterien 2x AA
Mind. 8 h
Abmessungen (B x H x T):  86 x 66 x 23 mm
Gewicht:  142 g (ohne Akku)
Frequenzversion
G56  (470 - 636MHz)
K55  (606 - 694MHz)
Ausgeschrieben:
Fabrikat:SHURE
Typ:AD1
oder gleichwertiger Art
Angeboten (Vom Bieter einzutragen):
Fabrikat: '.......................................' 
Typ: '.......................................'</t>
  </si>
  <si>
    <t>10.02.10.1.111</t>
  </si>
  <si>
    <t>Shure_AD1LEMO3** Digitaler Taschensender -, Lemo</t>
  </si>
  <si>
    <t>Shure_AD1LEMO3** Digitaler Taschensender -, Lemo
Digitaler Taschensender, Lemo
Digitaler Taschensender mit Lemo-Steckverbinder passend zu dem im Vortext beschriebenen digitalen Funkmikrofon-System mit Basisfunktionalität.
Mindestanforderungen
Mind.23 Kanäle (HD-Modus 63 CH) in 8 MHz Fernsehkanal gleichzeitig betreibbar.
Übertragung nach AES-256 verschlüsselbar
Kompaktes Magnesium-Metall-Gehäuse.
Maximale Schweiß- und Feuchtigkeitsresistenz.
Bedienelemente bis auf An/Aus-Schalter im Normalbetrieb verdeckt
Kontraststarkes hochauflösendes LCD-Display zur visuellen Kontrolle und Einstellung der Senderparameter sowie zur Anzeige von Kanalname, Restlaufzeit der Batterie (in h:min).
Paarweise betrieben geeignet für Frequency Diversity.
Antenne und Gürtel-Clip abnehmbar.
Im Dauerbetrieb (10mW) nutzbar mit 
Intelligentem Akku (SB900A) mind. 9 h oder alternativ mit 2x AA-Batterien bis zu 8 h 
Integrierte Ladekontakte
Technische Daten:
Audio Eingang:  Lemo 3-pin
Konfiguration:  unsymmetrisch
Impedanz:  1,0 MOhm
Max. Eingangspegel:  8,5dBV (7,5 Vpp)
  (1 kHz bei 1% Gesamtklirrfaktor)
mit Dämpfungsglied:  20,5 dBV (30 Vpp)
Äquiv. Eigenrauschen:  -120 dBV (A)
Schaltbandbreite:  mind. 166 MHz
Erforderl. Bandbreite/Kanal:  max. 200 kHz
Sendeleistung:  2 mW, 10 mW, 35 mW
  (schaltbar über Menüeinstellungen)
Übertragungsbereich:  20 Hz bis 20 kHz (+- 1 dB)
Dynamikbereich:  mind. 120 dB analog, 130dB digital
HF-Reichweite:  mind. 100m
Gain Offset Bereich:  -12 bis 21 dB
   (in 1 dB Schritten)
Weitere Spezifikationen
Betriebstemperaturbereich  -18° C bis 50° C
Batterie- Standzeit (10mW):  Li-Ion System-Akku (SB900A) mind. 9 h 
Alkaline Batterien 2x AA 
mind. 8 h
Abmessungen (B x H x T):  86 x 66 x 23 mm
Gewicht:  142 g (ohne Akku)
Frequenzversion
G56  (470 - 636MHz)
K55  (606 - 694MHz)
Ausgeschrieben:
Fabrikat:SHURE
Typ:AD1LEMO3
oder gleichwertiger Art
Angeboten (Vom Bieter einzutragen):
Fabrikat:'.......................................'
Typ:'.......................................'</t>
  </si>
  <si>
    <t>10.02.10.1.120</t>
  </si>
  <si>
    <t>Shure_AD2/SM58** Digitaler Handsender - mit SM58-Kapsel</t>
  </si>
  <si>
    <t>Shure_AD2/SM58** Digitaler Handsender - mit SM58-Kapsel
Digitaler Handsender - mit SM58-Kapsel
Digitaler Audio-Handsender mit dynamischer Nieren-Mikrofonkapsel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Integrierte Ladekontakte
Technische Daten:
MikrofonkapselSM58
Empfindlichkeit:  5 dBV/Pa / 1,88 mV/Pa
Frequenzgang:  50 Hz - 15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Typ:AD2/SM58
oder gleichwertiger Art
Angeboten (Vom Bieter einzutragen):
Fabrikat:'.......................................'
Typ:'.......................................'</t>
  </si>
  <si>
    <t>10.02.10.1.121</t>
  </si>
  <si>
    <t>Shure_AD2/SM86** Digitaler Handsender - mit SM86-Kapsel</t>
  </si>
  <si>
    <t>Shure_AD2/SM86** Digitaler Handsender - mit SM86-Kapsel
Digitaler Handsender - mit SM86-Kapsel
Digitaler Audio-Handsender mit Kondensator Mikrofonkapsel und Nieren Richtcharakteristik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MikrofonkapselSM86
Kapseltyp:  Kondensator, Niere
Empfindlichkeit:  -50 dBV/Pa (3,15 mV/Pa)
Frequenzgang:  50 Hz - 18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Typ:AD2/SM86
oder gleichwertiger Art
Angeboten (Vom Bieter einzutragen):
Fabrikat:'.......................................'
Typ:'.......................................'</t>
  </si>
  <si>
    <t>10.02.10.1.122</t>
  </si>
  <si>
    <t>Shure_AD2/B58A** Digitaler Handsender  mit B58A-Kapsel</t>
  </si>
  <si>
    <t>Shure_AD2/B58A** Digitaler Handsender - mit B58A-Kapsel
Digitaler Handsender - mit Beta 58A-Kapsel
Digitaler Audio-Handsender mit hochwertiger dynamischen Supernieren-Mikrofonkapsel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MikrofonkapselBeta 58A
Kapseltyp:  Dynamisch, Superniere
Empfindlichkeit:  -51,5 dBV/Pa / 2,6 mV/Pa
Frequenzgang:  50 Hz - 16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Typ:AD2/B58A
oder gleichwertiger Art
Angeboten (Vom Bieter einzutragen):
Fabrikat:'.......................................'
Typ:'.......................................'</t>
  </si>
  <si>
    <t>10.02.10.1.123</t>
  </si>
  <si>
    <t>Shure_AD2/BETA 87A** Digitaler Handsender  mit BETA</t>
  </si>
  <si>
    <t>Shure_AD2/BETA 87A** Digitaler Handsender - mit BETA 87A-Kapsel
Digitaler Handsender - mit BETA 87A-Kapsel
Digitaler Audio-Handsender mit hochwertiger Kondensatorkapsel mit Richtcharakteristik Superniere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MikrofonkapselBETA 87A
Kapseltyp:  Kondensator, Superniere
Empfindlichkeit:  -52,5 dBV/Pa (2,37 mV)
Frequenzgang:  50 Hz - 20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Typ:AD2/B87A
oder gleichwertiger Art
Angeboten (Vom Bieter einzutragen):
Fabrikat:'.......................................'
Typ:'.......................................'</t>
  </si>
  <si>
    <t>10.02.10.1.124</t>
  </si>
  <si>
    <t>Shure_AD2/BETA 87C** Digitaler Handsender - mit BETA</t>
  </si>
  <si>
    <t>Shure_AD2/BETA 87C** Digitaler Handsender - mit BETA 87C-Kapsel
Digitaler Handsender - mit BETA 87C-Kapsel
Digitaler Audio-Handsender mit hochwertiger Kondensatorkapsel mit Nieren-Richtcharakteristik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MikrofonkapselBETA 87C
Kapseltyp:  Kondensator, Niere
Empfindlichkeit:  -52,5 dBV/Pa (2,37 mV)
Frequenzgang:  50 Hz - 20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Typ:AD2/B87C
oder gleichwertiger Art
Angeboten (Vom Bieter einzutragen):
Fabrikat:'.......................................'
Typ:'.......................................'</t>
  </si>
  <si>
    <t>10.02.10.1.125</t>
  </si>
  <si>
    <t>Shure_AD2/KSM9** Digitaler Handsender - mit KSM9-Kapsel</t>
  </si>
  <si>
    <t>Shure_AD2/KSM9** Digitaler Handsender - mit KSM9-Kapsel
Digitaler Handsender - mit KSM9-Kapsel
Digitaler Audio-Handsender mit hochwertiger Doppelmembran Kondensatorkapsel, umschaltbarer Charakteristik Niere/ Superniere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MikrofonkapselKSM9
Kapseltyp:  Kondensator, umschaltbar
  Niere/Superniere
Empfindlichkeit:  -51,5 dBV/Pa (2,66 mV)
Frequenzgang:  50 Hz - 20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Farbe:  Schwarz (AD2/K9B) oder Nickel (AD2/K9N)
Frequenzversion
G56  (470 - 636MHz)
K55  (606 - 694MHz)
gefordertes Zubehör:
Antennenabdeckung ohne Durchbruch für Ladekontakte
Ausgeschrieben:
Fabrikat:SHURE
Typ:AD2/K9B bzw. AD2/K9N
oder gleichwertiger Art
Angeboten (Vom Bieter einzutragen):
Fabrikat:'.......................................'
Typ:'.......................................'</t>
  </si>
  <si>
    <t>10.02.10.1.126</t>
  </si>
  <si>
    <t>Shure_AD2/K9HS** Digitaler Handsender - mit</t>
  </si>
  <si>
    <t>Shure_AD2/K9HS** Digitaler Handsender - mit KSM9HS-Kapsel
Digitaler Handsender - mit KSM9HS-Kapsel
Digitaler Audio-Handsender mit hochwertiger Doppelmembran Kondensatorkapsel, umschaltbarer Charakteristik Breite Niere/ Hyperniere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MikrofonkapselKSM9HS
Kapseltyp:  Kondensator, umschaltbar
  Breite Niere/Hyperniere
Empfindlichkeit:  -51,5 dBV/Pa (2,66 mV)
Frequenzgang:  50 Hz - 20 kHz
Handsender
Konfiguration:   unsymmetrisch
Schaltbandbreite:  mind. 166 MHz
Erford.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Farbe:  Schwarz (AD2/K9HSB) oder Nickel (AD2/K9HSN)
Frequenzversion
G56  (470 - 636MHz)
K55  (606 - 694MHz)
gefordertes Zubehör:
Antennenabdeckung ohne Durchbruch für Ladekontakte
Ausgeschrieben:
Fabrikat:SHURE
Typ:AD2/K9HSB bzw. AD2/K9HSN
oder gleichwertiger Art
Angeboten (Vom Bieter einzutragen):
Fabrikat:'.......................................'
Typ:'.......................................'</t>
  </si>
  <si>
    <t>10.02.10.1.127</t>
  </si>
  <si>
    <t>Shure_AD2/KSM8** Digitaler Handsender - mit KSM8-Kapsel</t>
  </si>
  <si>
    <t>Shure_AD2/KSM8** Digitaler Handsender - mit KSM8-Kapsel
Digitaler Handsender - mit KSM8-Kapsel
Digitaler Audio-Handsender mit dynamischer Dualdyne Doppelmembran Kapsel mit Richtcharakteristik Niere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MikrofonkapselKSM8
Kapseltyp:  Dynamische "Dualdyne" Kapsel mit Doppelmembran
Richtcharakteristik:  Niere
Übertragungsbereich:  40 Hz - 16 kHz
Empfindlichkeit:  -51,5 dBV/Pa / 1,85 mV/Pa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Farbe:  Schwarz (AD2/K8B) oder Nickel (AD2/K8N)
Frequenzversion
G56  (470 - 636MHz)
K55  (606 - 694MHz)
gefordertes Zubehör:
Antennenabdeckung ohne Durchbruch für Ladekontakte
Ausgeschrieben:
Fabrikat:SHURE
Typ:AD2/K8B bzw. AD2/K8N
oder gleichwertiger Art
Angeboten (Vom Bieter einzutragen):
Fabrikat:'.......................................'
Typ:'.......................................'</t>
  </si>
  <si>
    <t>10.02.10.1.128</t>
  </si>
  <si>
    <t>Shure_AD2/VP68** Digitaler Handsender - mit VP68-Kapsel</t>
  </si>
  <si>
    <t>Shure_AD2/VP68** Digitaler Handsender - mit VP68-Kapsel
Digitaler Handsender - mit VP68-Kapsel
Digitaler Audio-Handsender mit hochwertiger Kondensatorkapsel mit Kugel-Richtcharakteristik 
passend zu dem im Vortext beschriebenen digitalen Funkmikrofon-System mit Basisfunktionalität.
Mindestanforderungen
Mind.23 Kanäle (HD-Modus 63 CH) in 8 MHz Fernsehkanal gleichzeitig betreibbar.
Übertragung nach AES-256 verschlüsselbar
Robustes Metall-Gehäuse.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Intelligenter Akku für mind. 8 h Dauerbetrieb oder alternativ mit 2 AA-Batterien nutzbar
Ladekontakte
Technische Daten:
MikrofonkapselVP68
Richtcharakteristik:  Kugel
Empfindlichkeit:  41 dBV/Pa
Eigenrauschen:  18,5 dB(A) SPL
Frequenzgang:  40 Hz - 20 kHz
Handsender
Konfiguration:   unsymmetrisch
Schaltbandbreite:  mind. 166 MHz
Erforderl. Bandbreite/Kanal:  max. 200 kHz
Sendeleistung:  2 mW, 10 mW, 35 mW
  (schaltbar über Menüeinstellungen)
Übertragungsbereich:  20 Hz bis 20 kHz (+- 1 dB)
Dynamikbereich:  mind. 120 dB analog, 130dB digital
HF-Reichweite:  mind. 100m
Mic Offset Bereich:  -12 bis 21 dB
   (in 1 dB Schritten)
Antenne:  Integrierte Helical Band Antenne
Weitere Spezifikationen
Betriebstemperaturbereich  -18° C bis 50° C
Batterie- Standzeit (10mW):  Li-Ion System-Akku (SB900A) mind. 9 h (SB920)oder 
2x AA Batterie
mind. 8h
Abmessungen (L x D):  256 mm x 51 mm,
Gewicht:  340 g (ohne Akku)
Gehäuse:  Aluminium Guss
Frequenzversion
G56  (470 - 636MHz)
K55  (606 - 694MHz)
gefordertes Zubehör:
Antennenabdeckung ohne Durchbruch für Ladekontakte
Ausgeschrieben:
Fabrikat:SHURE
Typ:AD2/VP68
oder gleichwertiger Art
Angeboten (Vom Bieter einzutragen):
Fabrikat:'.......................................'
Typ:'.......................................'</t>
  </si>
  <si>
    <t>10.02.10.1.200</t>
  </si>
  <si>
    <t>Shure_SBC200** Doppel Akku-Ladegerät</t>
  </si>
  <si>
    <t>Shure_SBC200** Doppel Akku-Ladegerät
Doppel Akku-Ladegerät
Ladegerät mit zwei Ladeschächten für Digitale Hand- bzw. Taschensender (AD/ ULXD, QLXD), Empfänger für InEar Monitoring (P10R/P9RA/P3RA) oder zum System passende Li-Ion Akkus (SB900A).
Mindestanforderungen:
Zustandsanzeige pro Slot signalisiert mindestens folgende Akkuzustände
- voll (99-100%)
- fast voll (90-99%)
- muss geladen werden (0-90%)
- Fehler = Batterie kann nicht geladen werden
bis zu vier dieser Ladegeräte können mechanisch angereiht und ohne zusätzliche Kabel über ein gemeinsames Netzteil versorgt werden.
Technische Daten:
Ladedauer: 50% = 1h
100% = 3h
Stromversorgung: 15V/ 3,33A max.
Abmessung in mm: 66 x 99 x 165 (H x B x T)
Gewicht: max.
gefordertes Zubehör:
Montagematerial zur Verbindung mit einem weiteren Charger
Ausgeschrieben:
Fabrikat:SHURE
Typ:SBC200
oder gleichwertiger Art
Angeboten (Vom Bieter einzutragen):
Fabrikat:'.......................................'
Typ:'.......................................'</t>
  </si>
  <si>
    <t>10.02.10.1.201</t>
  </si>
  <si>
    <t>Shure_SBC200-E** Doppel Akku-Ladegerät inkl. Netzteil
Doppel Akku-Ladegerät inkl. Netzteil
Ladegerät mit zwei Ladeschächten für Digitale Hand- bzw. Taschensender (AD/ ULXD, QLXD), Empfänger für InEar Monitoring (P10R/P9RA/P3RA) oder zum System passende Li-Ion Akkus (SB900A).
Externes Netzteil im Lieferumfang enthalten.
Mindestanforderungen:
Zustandsanzeige pro Slot signalisiert mindestens folgende Akkuzustände
- voll (99-100%)
- fast voll (90-99%)
- muss geladen werden (0-90%)
- Fehler = Batterie kann nicht geladen werden
bis zu vier dieser Ladegeräte können mechanisch angereiht und ohne zusätzliche Kabel über ein gemeinsames Netzteil versorgt werden.
Technische Daten:
Ladedauer: 50% = 1h
100% = 3h
Stromversorgung: 15V/ 3,33A max.
Abmessung in mm: 66 x 99 x 165 (H x B x T)
Gewicht: max.
gefordertes Zubehör:
Netzteil
Montagematerial zur Verbindung mit einem weiteren Charger
Ausgeschrieben:
Fabrikat:SHURE
Typ:SBC200-E
oder gleichwertiger Art
Angeboten (Vom Bieter einzutragen):
Fabrikat:'.......................................'
Typ:'.......................................'</t>
  </si>
  <si>
    <t>10.02.10.1.220</t>
  </si>
  <si>
    <t>10.02.10.1.221</t>
  </si>
  <si>
    <t>10.02.10.1.900</t>
  </si>
  <si>
    <t>3,7V Li-Ion Akku zum Digitalen Drahtlos Sender
3,7V Li-Ion System Akku zur Verwendung mit den in separater Position ausgeschriebenen Digitalen Drahtlos Hand- bzw. Taschensendern sowie Empfängern für InEar Monitoring Empfängern.
integrierter Chipsatz zur Abfrage mindestens folgender Akkuzellen-Informationen:
Gesamtzustand des Akkus in Prozent
Ladezustand des Akkus in Prozent
Anzahl der Ladezyklen
Akkukerntemperatur in °C und °F
Zertifizierungen:
EMC Directive 2004/108/EC
Battery Directive 2006/66/EC
Technische Daten:
Nominal Capacity:  mind. 1320 mAh
Ladespannung:4,2V
Ladestrom:750mA
Ladetemperaturbereich:0° - 45°C
Ladedauer (typisch)50% = 1h
100% = 3h
Abmessung (H x B x T):18 x 32 x 50 mm
Gewicht:max. 39,7g
Ausgeschrieben:
Fabrikat:Shure
Typ:SB900A
oder gleichwertiger Art
Angeboten (Vom Bieter einzutragen):
Fabrikat:'.......................................'
Typ:'.......................................'</t>
  </si>
  <si>
    <t>10.02.10.2</t>
  </si>
  <si>
    <t>ADX-Sender</t>
  </si>
  <si>
    <t>10.02.10.2.110</t>
  </si>
  <si>
    <t>Shure_ADX1** Digitaler Taschensender, fernsteuerbar, TA4</t>
  </si>
  <si>
    <t>Digitaler Taschensender, fernsteuerbar, TA4
Digitaler Taschensender mit TA4-Steckverbinder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sowie zur automatischen Vermeidung von Störungen durch Interferenzen o.ä.
Kompaktes leichtes Metall-Gehäuse.
Maximale Schweiß- und Feuchtigkeitsresistenz.
Bedienelemente bis auf An/Aus-Schalter im Normalbetrieb verdeckt
Kontraststarkes hochauflösendes LCD-Display zur visuellen Kontrolle und Einstellung der Senderparameter sowie zur Anzeige von Kanalname, Restlaufzeit der Batterie (in h:min) und Pegel des Fernsteuerungssignals.
Paarweise betrieben geeignet für Frequency Diversity.
Optionale Talk Switch Funktion
Antenne und Gürtel-Clip abnehmbar.
Intelligenter Akku für mind. 9 h Dauerbetrieb
Integrierte Ladekontakte
Technische Daten:
Audio Eingang:  TA4F
Konfiguration:  unsymmetrisch
Impedanz:  1,0 MOhm
Max. Eingangspegel
(1 kHz bei 1% Gesamtklirrfaktor):  
ohne Dämpfungsglied:  8,5dBV (7,5 Vpp)
mit Dämpfungsglied:  20,5 dBV (30 Vpp)
Äquiv. Eigenrauschen:  -120 dBV (A)
Schaltbandbreite:  mind. 166 MHz
Erforderl. Bandbreite/Kanal:  max. 200 kHz
Sendeleistung:  2 / 10 / 20 / 40 mW
(schaltbar über Menüeinstellungen)
Übertragungsbereich:  20 Hz bis 20 kHz (+- 1 dB)
Dynamikbereich:  mind. 120 dB analog, 
130dB digital
HF-Reichweite:  mind. 100m
Gain Offset Bereich:  -12 bis 21 dB
(in 1 dB Schritten)
Weitere Spezifikationen
Betriebstemperaturbereich  -18° C bis 50° C
Batterie- Standzeit (10mW):  Li-Ion System-Akku (SB910) mind. 9 h
Abmessungen (B x H x T):  91 x 68 x 19 mm
Gewicht:  142 g (ohne Akku)
Frequenzversion
G56  (470 - 636MHz)
K55  (606 - 694MHz)
gefordertes Zubehör:
2x System Akku SB910
Ausgeschrieben:
Fabrikat:SHURE
Typ:ADX1
oder gleichwertiger Art
Angeboten (Vom Bieter einzutragen):
Fabrikat: '.......................................' 
Typ: '.......................................'</t>
  </si>
  <si>
    <t>10.02.10.2.111</t>
  </si>
  <si>
    <t>Shure_ADX1LEMO3** Digitaler Taschensender, fernsteuerbar, Lemo</t>
  </si>
  <si>
    <t>Digitaler Taschensender, fernsteuerbar, Lemo
Digitaler Taschensender mit Lemo-Steckverbinder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sowie zur automatischen Vermeidung von Störungen durch Interferenzen o.ä.
Kompaktes, leichtes Metall-Gehäuse.
Maximale Schweiß- und Feuchtigkeitsresistenz.
Bedienelemente bis auf An/Aus-Schalter im Normalbetrieb verdeckt
Kontraststarkes hochauflösendes LCD-Display zur visuellen Kontrolle und Einstellung der Senderparameter sowie zur Anzeige von Kanalname, Restlaufzeit der Batterie (in h:min) und Pegel des Fernsteuerungssignals.
Paarweise betrieben geeignet für Frequency Diversity.
Optionale Talk Switch Funktion
Antenne und Gürtel-Clip abnehmbar.
Intelligenter Akku für mind. 9 h Dauerbetrieb
Integrierte Ladekontakte
Technische Daten:
Audio Eingang:  Lemo 3-pin
KKonfiguration:  unsymmetrisch
Impedanz:  1,0 MOhm
Max. Eingangspegel
(1 kHz bei 1% Gesamtklirrfaktor):  
ohne Dämpfungsglied:  8,5dBV (7,5 Vpp)
mit Dämpfungsglied:  20,5 dBV (30 Vpp)
Äquiv. Eigenrauschen:  -120 dBV (A)
Schaltbandbreite:  mind. 166 MHz
Erforderl. Bandbreite/Kanal:  max. 200 kHz
Sendeleistung:  2 / 10 / 20 / 40 mW
(schaltbar über Menüeinstellungen)
Übertragungsbereich:  20 Hz bis 20 kHz (+- 1 dB)
Dynamikbereich:  mind. 120 dB analog, 
130dB digital
HF-Reichweite:  mind. 100m
Gain Offset Bereich:  -12 bis 21 dB
(in 1 dB Schritten)
Weitere Spezifikationen
Betriebstemperaturbereich  -18° C bis 50° C
Batterie- Standzeit (10mW):  Li-Ion System-Akku (SB910) mind. 9 h
Abmessungen (B x H x T):  91 x 68 x 19 mm
Gewicht:  142 g (ohne Akku)
Frequenzversion
G56  (470 - 636MHz)
K55  (606 - 694MHz)
gefordertes Zubehör:
2x System Akku SB910
Ausgeschrieben:
Fabrikat:SHURE
Typ:ADX1LEMO3
oder gleichwertiger Art
Angeboten (Vom Bieter einzutragen):
Fabrikat: '.......................................' 
Typ: '.......................................'</t>
  </si>
  <si>
    <t>10.02.10.2.112</t>
  </si>
  <si>
    <t>Shure_ADX1M** Digitaler Micro-Taschensender, fernsteuerbar, Lemo</t>
  </si>
  <si>
    <t>Digitaler Micro-Taschensender, fernsteuerbar, Lemo
Digitaler Miniatur-Taschensender mit Lemo-Steckverbinder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Extrem kompaktes Miniatur-Kunststoff-Gehäuse mit abgerundeten Kanten und Ecken für optimalen Tragekomfort.
Selbstabstimmende, vollständig ins Gehäuse des Senders integrierte Antenne, optimiert das Sendesignal wenn der Sender am Körper getragen wird.
Hinweis: Eine über das Gehäuse des Senders abstehende Antenne wird nicht akzeptiert.
Bidirektionale, hochverfügbare Diversity Datenverbindung zur Überwachung und Fernbedienung des Senders in Echtzeit sowie zur automatischen Vermeidung von Interferenzen.
Maximale Schweiß- und Feuchtigkeitsresistenz durch Lemo-Steckverbinder und versiegelte Bedienelemente.
Kontraststarkes hochauflösendes OLED-Display zur visuellen Kontrolle und Einstellung der Senderparameter sowie zur Anzeige von Kanalname und Batteriezustand in h:min.
Paarweise betrieben geeignet für Frequency Diversity.
Abnehmbarer Gürtel-Clip
Intelligenter Akku für mind. 6,5 h Dauerbetrieb
Technische Daten:
Audio Eingang:  Lemo
Konfiguration:  unsymmetrisch
Impedanz:  8,2 MOhm
Max. Eingangspegel
(1 kHz bei 1% Gesamtklirrfaktor):  
ohne Dämpfungsglied:  8,5dBV (7,5 Vpp)
mit Dämpfungsglied:  20,5 dBV (30 Vpp)
Äquiv. Eigenrauschen:  -120 dBV (A)
Schaltbandbreite:  mind. 166 MHz
Erforderl. Bandbreite/Kanal:  max. 200 kHz
Sendeleistung:  2 / 10 / 20 mW
(schaltbar über Menüeinstellungen)
Übertragungsbereich:  20 Hz bis 20 kHz (+- 1 dB)
Dynamikbereich:  mind. 120 dB analog, 
130dB digital
HF-Reichweite:  mind. 100m
Gain Offset Bereich:  -12 bis 21 dB
(in 1 dB Schritten)
Weitere Spezifikationen
Betriebstemperaturbereich  -18° C bis 50° C
Batterie- Standzeit (10mW):  Li-Ion System-Akku (SB910M) mind. 6,5 h
Abmessungen (B x H x T):  60.4 x 68 x 22.1 mm
Gewicht:  53 g (ohne Akku)
Gehäuse:  Ultem® PEI Kunststoff
Frequenzversion
G56  (470 - 636MHz)
K55  (606 - 694MHz)
gefordertes Zubehör:
2x System Akku SB910M
Ausgeschrieben:
Fabrikat:SHURE
Typ:ADX1M
oder gleichwertiger Art
Angeboten (Vom Bieter einzutragen):
Fabrikat: '.......................................' 
Typ: '.......................................'</t>
  </si>
  <si>
    <t>10.02.10.2.120</t>
  </si>
  <si>
    <t>Shure_ADX2/SM58** Digitaler Handsender, fernsteuerbar mit SM58-Kapsel</t>
  </si>
  <si>
    <t>Digitaler Handsender, fernsteuerbar mit SM58-Kapsel
Digitaler Audio-Handsender mit dynamischer Nieren-Mikrofonkapsel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MikrofonkapselSM58
Kapseltyp:Dynamisch, Niere
Empfindlichkeit:  5 dBV/Pa / 1,88 mV/Pa
Frequenzgang:  50 Hz - 15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Typ:ADX2/SM58
oder gleichwertiger Art
Angeboten (Vom Bieter einzutragen):
Fabrikat: '.......................................' 
Typ: '.......................................'</t>
  </si>
  <si>
    <t>10.02.10.2.121</t>
  </si>
  <si>
    <t>Shure_ADX2/SM86** Digitaler Handsender, fernsteuerbar mit SM86-Kapsel</t>
  </si>
  <si>
    <t>Digitaler Handsender, fernsteuerbar mit SM86-Kapsel
Digitaler Audio-Handsender mit Kondensator Mikrofonkapsel und Nieren Richtcharakteristik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MikrofonkapselSM86
Kapseltyp:Kondensator, Niere
Empfindlichkeit:  -50 dBV/Pa (3,15 mV/Pa)
Frequenzgang:  50 Hz - 18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Typ:ADX2/SM86
oder gleichwertiger Art
Angeboten (Vom Bieter einzutragen):
Fabrikat: '.......................................' 
Typ: '.......................................'</t>
  </si>
  <si>
    <t>10.02.10.2.122</t>
  </si>
  <si>
    <t>Shure_ADX2/B58A** Digitaler Handsender, fernsteuerbar mit B58A-Kapsel</t>
  </si>
  <si>
    <t>Digitaler Handsender, fernsteuerbar mit Beta 58A-Kapsel
Digitaler Audio-Handsender mit hochwertiger dynamischen Supernieren-Mikrofonkapsel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MikrofonkapselBeta 58A
Kapseltyp:  Dynamisch, Superniere
Empfindlichkeit:  -51,5 dBV/Pa / 2,6 mV/Pa
Frequenzgang:  50 Hz - 16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Typ:ADX2/B58A
oder gleichwertiger Art
Angeboten (Vom Bieter einzutragen):
Fabrikat: '.......................................' 
Typ: '.......................................'</t>
  </si>
  <si>
    <t>10.02.10.2.123</t>
  </si>
  <si>
    <t>Shure_ADX2/BETA 87A** Digitaler Handsender, fernsteuerbar  mit BETA 87A-Kapsel</t>
  </si>
  <si>
    <t>Digitaler Handsender, fernsteuerbar mit BETA 87A-Kapsel
Digitaler Audio-Handsender mit hochwertiger Kondensatorkapsel mit Richtcharakteristik Superniere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MikrofonkapselBETA 87A
Kapseltyp:  Kondensator, Superniere
Empfindlichkeit:  -52,5 dBV/Pa (2,37 mV)
Frequenzgang:  50 Hz - 20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Typ:ADX2/B87A
oder gleichwertiger Art
Angeboten (Vom Bieter einzutragen):
Fabrikat: '.......................................' 
Typ: '.......................................'</t>
  </si>
  <si>
    <t>10.02.10.2.124</t>
  </si>
  <si>
    <t>Shure_ADX2/BETA 87C** Digitaler Handsender, fernsteuerbar  mit BETA 87C-Kapsel</t>
  </si>
  <si>
    <t>Digitaler Handsender, fernsteuerbar mit BETA 87C-Kapsel
Digitaler Audio-Handsender mit hochwertiger Kondensatorkapsel mit Nieren-Richtcharakteristik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MikrofonkapselBETA 87C
Kapseltyp:  Kondensator, Niere
Empfindlichkeit:  -52,5 dBV/Pa (2,37 mV)
Frequenzgang:  50 Hz - 20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Typ:ADX2/B87C
oder gleichwertiger Art
Angeboten (Vom Bieter einzutragen):
Fabrikat: '.......................................' 
Typ: '.......................................'</t>
  </si>
  <si>
    <t>10.02.10.2.125</t>
  </si>
  <si>
    <t>Shure_ADX2/KSM9** Digitaler Handsender, fernsteuerbar mit KSM9-Kapsel</t>
  </si>
  <si>
    <t>Digitaler Handsender, fernsteuerbar mit KSM9-Kapsel
Digitaler Audio-Handsender mit hochwertiger Doppelmembran Kondensatorkapsel, umschaltbarer Charakteristik Niere/ Superniere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MikrofonkapselKSM9
Kapseltyp:  Kondensator, umschaltbar Niere/ Superniere
Empfindlichkeit:  -51,5 dBV/Pa (2,66 mV)
Frequenzgang:  50 Hz - 20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Farbe:  Schwarz (AD2/K9B) oder
Nickel (AD2/K9N)
Frequenzversion
G56  (470 - 636MHz)
K55  (606 - 694MHz)
gefordertes Zubehör:
2x System Akku SB920
Ausgeschrieben:
Fabrikat:SHURE
Typ:ADX2/K9B bzw. ADX2/K9N
oder gleichwertiger Art
Angeboten (Vom Bieter einzutragen):
Fabrikat: '.......................................' 
Typ: '.......................................'</t>
  </si>
  <si>
    <t>10.02.10.2.126</t>
  </si>
  <si>
    <t>Shure_ADX2/K9HS** Digitaler Handsender, fernsteuerbar mit  KSM9HS-Kapsel</t>
  </si>
  <si>
    <t>Digitaler Handsender, fernsteuerbar mit KSM9HS-Kapsel
Digitaler Audio-Handsender mit hochwertiger Doppelmembran Kondensatorkapsel, umschaltbarer Charakteristik Breite Niere/ Hyperniere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MikrofonkapselKSM9HS
Kapeltyp:  Kondensator, umschaltbar
Breite Niere/ Hyperniere
Empfindlichkeit:  -51,5 dBV/Pa (2,66 mV)
Frequenzgang:  50 Hz - 20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Farbe:  Schwarz (AD2/K9HSB) oder Nickel (AD2/K9HSN)
Frequenzversion
G56  (470 - 636MHz)
K55  (606 - 694MHz)
gefordertes Zubehör:
2x System Akku SB920
Ausgeschrieben:
Fabrikat:SHURE
Typ:ADX2/K9HSB bzw. ADX2/K9HSN
oder gleichwertiger Art
Angeboten (Vom Bieter einzutragen):
Fabrikat: '.......................................' 
Typ: '.......................................'</t>
  </si>
  <si>
    <t>10.02.10.2.127</t>
  </si>
  <si>
    <t>Shure_ADX2/KSM8** Digitaler Handsender, fernsteuerbar mit KSM8-Kapsel</t>
  </si>
  <si>
    <t>Digitaler Handsender, fernsteuerbar mit KSM8-Kapsel
Digitaler Audio-Handsender mit dynamischer Dualdyne Doppelmembran Kapsel mit Richtcharakteristik Niere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MikrofonkapselKSM8
Kapseltyp:  Dynamische "Dualdyne" Kapsel mit Doppelmembran
Richtcharakteristik:  Niere
Übertragungsbereich:  40 Hz - 16 kHz
Empfindlichkeit:  -51,5 dBV/Pa / 1,85 mV/Pa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Farbe:  Schwarz (AD2/K8B) oder Nickel (AD2/K8N)
Frequenzversion
G56  (470 - 636MHz)
K55  (606 - 694MHz)
gefordertes Zubehör:
2x System Akku SB920
Ausgeschrieben:
Fabrikat:SHURE
Typ:ADX2/K8B bzw. ADX2/K8N
oder gleichwertiger Art
Angeboten (Vom Bieter einzutragen):
Fabrikat: '.......................................' 
Typ: '.......................................'</t>
  </si>
  <si>
    <t>10.02.10.2.128</t>
  </si>
  <si>
    <t>Shure_ADX2/VP68** Digitaler Handsender, fernsteuerbar mit VP68-Kapsel</t>
  </si>
  <si>
    <t>Digitaler Handsender, fernsteuerbar mit VP68-Kapsel
Digitaler Audio-Handsender mit hochwertiger Kondensatorkapsel mit Kugel-Richtcharakteristik
passend zu dem im Vortext beschriebenen digitalen Funkmikrofon-System.
Die Parameter und Einstellungen der Sender können über eine stabile vom Nutzsignal unabhängige bidirektionale Funkverbindung jederzeit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Bidirektionale, hochverfügbare Diversity Datenverbindung zur Überwachung und Fernbedienung des Senders in Echtzeit z.B.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Ladekontakte
Technische Daten:
MikrofonkapselVP68
Kapseltyp:  Kondensator, Kugel
Empfindlichkeit:  41 dBV/Pa
Eigenrauschen:  18,5 dB(A) SPL
Frequenzgang:  40 Hz - 20 kHz
Handsender
Konfiguration unsym.:  Impedanz 1 MOhm
Äquiv. Eigenrauschen:  -120 dBV (A)
Schaltbandbreite:  mind. 166 MHz
Sendeleistung:  2 / 10 / 20 / 20 mW
(schaltbar über Menüeinstellungen)
Übertragungsbereich:  20 Hz bis 20 kHz (+- 1 dB)
Dynamikbereich:  mind. 120 dB analog
130dB digital
HF-Reichweite:  mind. 100m
Mic Offset Bereich:  -12 bis 21 dB
(in 3 dB Schritten)
Weitere Spezifikationen
Betriebstemperaturbereich  -18° C bis 50° C
Batterie-Typ:  Li-Ion System-Akku (SB920)
Standzeit (10mW):  mind. 9 h (SB920)
Abmessungen (L x D):  254 mm x 51 mm,
Gewicht:  179g (ohne Akku)
Gehäuse:  Aluminium Druckguss
Frequenzversion
G56  (470 - 636MHz)
K55  (606 - 694MHz)
gefordertes Zubehör:
2x System Akku SB920
Ausgeschrieben:
Fabrikat:SHURE
Typ:ADX2/VP68
oder gleichwertiger Art
Angeboten (Vom Bieter einzutragen):
Fabrikat: '.......................................' 
Typ: '.......................................'</t>
  </si>
  <si>
    <t>10.02.10.2.130</t>
  </si>
  <si>
    <t>Shure_ADX2FD/SM58** Digitaler Handsender - Frequency  Diversity - mit SM58-Kapsel</t>
  </si>
  <si>
    <t>Digitaler Handsender - Frequency Diversity - mit SM58-Kapsel
Digitaler Frequency Diversity Audio-Handsender mit dynamischer Nieren-Mikrofonkapsel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MikrofonkapselSM58
Kapseltyp:  Dynamisch, Niere
Empfindlichkeit:  5 dBV/Pa / 1,88 mV/Pa
Frequenzgang:  50 Hz - 15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Typ:ADX2/SM58
oder gleichwertiger Art
Angeboten (Vom Bieter einzutragen):
Fabrikat: '.......................................' 
Typ: '.......................................'</t>
  </si>
  <si>
    <t>10.02.10.2.131</t>
  </si>
  <si>
    <t>Shure_ADX2FD/SM86** Digitaler Handsender - Frequency  Diversity - mit SM86-Kapsel</t>
  </si>
  <si>
    <t>Digitaler Handsender - Frequency Diversity - mit SM86-Kapsel
Digitaler Frequency Diversity Audio-Handsender mit Kondensator Mikrofonkapsel und Nieren Richtcharakteristik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MikrofonkapselSM86
Kapseltyp:  Kondensator, Niere
Empfindlichkeit:  -50 dBV/Pa (3,15 mV/Pa)
Frequenzgang:  50 Hz - 18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Typ:ADX2/SM86
oder gleichwertiger Art
Angeboten (Vom Bieter einzutragen):
Fabrikat: '.......................................' 
Typ: '.......................................'</t>
  </si>
  <si>
    <t>10.02.10.2.132</t>
  </si>
  <si>
    <t>Shure_ADX2FD/B58A** Digitaler Handsender - Frequency  Diversity - mit BETA58A-Kapsel</t>
  </si>
  <si>
    <t>Digitaler Handsender - Frequency Diversity - mit BETA58A-Kapsel
Digitaler Frequency Diversity Audio-Handsender mit hochwertiger dynamischen Supernieren-Mikrofonkapsel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MikrofonkapselBeta 58A
Kapseltyp:  Dynamisch, Superniere
Empfindlichkeit:  -51,5 dBV/Pa / 2,6 mV/Pa
Frequenzgang:  50 Hz - 16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Typ:ADX2FD/B58A
oder gleichwertiger Art
Angeboten (Vom Bieter einzutragen):
Fabrikat: '.......................................' 
Typ: '.......................................'</t>
  </si>
  <si>
    <t>10.02.10.2.133</t>
  </si>
  <si>
    <t>Shure_ADX2FD/B87A** Digitaler Handsender - Frequency  Diversity - mit BETA87A-Kapsel</t>
  </si>
  <si>
    <t>Digitaler Handsender - Frequency Diversity - mit BETA87A-Kapsel
Digitaler Audio-Handsender mit hochwertiger Kondensatorkapsel mit Richtcharakteristik Superniere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MikrofonkapselBETA 87A
Kapseltyp:  Kondensator, Superniere
Empfindlichkeit:  -52,5 dBV/Pa (2,37 mV)
Frequenzgang:  50 Hz - 20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Typ:ADX2FD/B87A
oder gleichwertiger Art
Angeboten (Vom Bieter einzutragen):
Fabrikat: '.......................................' 
Typ: '.......................................'</t>
  </si>
  <si>
    <t>10.02.10.2.134</t>
  </si>
  <si>
    <t>Shure_ADX2FD/B87C** Digitaler Handsender - Frequency  Diversity - mit BETA87C-Kapsel</t>
  </si>
  <si>
    <t>Digitaler Handsender - Frequency Diversity - mit BETA87C-Kapsel
Digitaler Audio-Handsender mit hochwertiger Kondensatorkapsel mit Nieren-Richtcharakteristik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MikrofonkapselBETA 87C
Kapseltyp:  Kondensator, Niere
Empfindlichkeit:  -52,5 dBV/Pa (2,37 mV)
Frequenzgang:  50 Hz - 20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Typ:ADX2FD/B87C
oder gleichwertiger Art
Angeboten (Vom Bieter einzutragen):
Fabrikat: '.......................................' 
Typ: '.......................................'</t>
  </si>
  <si>
    <t>10.02.10.2.135</t>
  </si>
  <si>
    <t>Shure_ADX2FD/K9B(/N)** Digitaler Handsender - Frequency  Diversity - mit KSM9-Kapsel</t>
  </si>
  <si>
    <t>Digitaler Handsender - Frequency Diversity - mit KSM9-Kapsel
Digitaler Audio-Handsender mit hochwertiger Doppelmembran Kondensatorkapsel, umschaltbarer Charakteristik Niere/ Superniere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MikrofonkapselKSM9
Kapseltyp:  Kondensator, umschaltbar
Niere/ Superniere
Empfindlichkeit:  -51,5 dBV/Pa (2,66 mV)
Frequenzgang:  50 Hz - 20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Farbe:  Schwarz (AD2/K9B) oder Nickel (AD2/K9N)
Frequenzversion
G56  (470 - 636MHz)
K55  (606 - 694MHz)
gefordertes Zubehör:
2x System Akku SB920
Ausgeschrieben:
Fabrikat:SHURE
Typ:ADX2FD/K9B bzw. ADX2FD/K9N
oder gleichwertiger Art
Angeboten (Vom Bieter einzutragen):
Fabrikat: '.......................................' 
Typ: '.......................................'</t>
  </si>
  <si>
    <t>10.02.10.2.136</t>
  </si>
  <si>
    <t>Shure_ADX2FD/K9HB(/N)** Digitaler Handsender - Frequency  Diversity - mit KSM9HS-Kapsel</t>
  </si>
  <si>
    <t>Digitaler Handsender - Frequency Diversity - mit KSM9HS-Kapsel
Digitaler Audio-Handsender mit hochwertiger Doppelmembran Kondensatorkapsel, umschaltbarer Charakteristik Breite Niere/ Hyperniere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MikrofonkapselKSM9HS
Kapseltyp:  Kondensator, umschaltbar
Breite Niere/ Hyperniere
Empfindlichkeit:  -51,5 dBV/Pa (2,66 mV)
Frequenzgang:  50 Hz - 20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Farbe:  Schwarz (ADX2FD/K9HB) oder Nickel (ADX2FD/K9HN)
Frequenzversion
G56  (470 - 636MHz)
K55  (606 - 694MHz)
gefordertes Zubehör:
2x System Akku SB920
Ausgeschrieben:
Fabrikat:SHURE
Typ:ADX2FD/K9HB bzw. ADX2FD/K9HN
oder gleichwertiger Art
Angeboten (Vom Bieter einzutragen):
Fabrikat: '.......................................' 
Typ: '.......................................'</t>
  </si>
  <si>
    <t>10.02.10.2.137</t>
  </si>
  <si>
    <t>Shure_ADX2FD/K8B(/N)** Digitaler Handsender - Frequency  Diversity - mit KSM8-Kapsel</t>
  </si>
  <si>
    <t>Digitaler Handsender - Frequency Diversity - mit KSM8-Kapsel
Digitaler Audio-Handsender mit dynamischer Dualdyne Doppelmembran Kapsel mit Richtcharakteristik Niere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MikrofonkapselKSM8
Kapseltyp:  Dynamische "Dualdyne" Kapsel mit Doppelmembran
Richtcharakteristik:  Niere
Übertragungsbereich:  40 Hz - 16 kHz
Empfindlichkeit:  -51,5 dBV/Pa / 1,85 mV/Pa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Farbe:  Schwarz (AD2/K8B) oder Nickel (AD2/K8N)
Frequenzversion
G56  (470 - 636MHz)
K55  (606 - 694MHz)
gefordertes Zubehör:
2x System Akku SB920
Ausgeschrieben:
Fabrikat:SHURE
Typ:ADX2FD/K8B bzw. ADX2FD/K8N
oder gleichwertiger Art
Angeboten (Vom Bieter einzutragen):
Fabrikat: '.......................................' 
Typ: '.......................................'</t>
  </si>
  <si>
    <t>10.02.10.2.138</t>
  </si>
  <si>
    <t>Shure_ADX2FD/VP68** Digitaler Handsender - Frequency  Diversity - mit VP68-Kapsel</t>
  </si>
  <si>
    <t>Digitaler Handsender - Frequency Diversity - mit VP68-Kapsel
Digitaler Audio-Handsender mit hochwertiger Kondensatorkapsel mit Kugel-Richtcharakteristik
passend zu dem im Vortext beschriebenen digitalen Funkmikrofon-System..
Der Handsender besitzt zwei unabhängige Sendestrecken und überträgt das Nutzsignal simultan mit unterschiedlichen Frequenzen auf getrennten Kanälen.
Die Parameter und Einstellungen der Sender können jederzeit über eine stabile vom Nutzsignal unabhängige bidirektionale Funkverbindung in Echtzeit ferngesteuert werden.
In Verbindung mit weiteren Systemkomponenten können damit Signalstörungen und Ausfälle aktiv verhindert und die Verfügbarkeit der Funkstrecke maximiert werden.
Mindestanforderungen
Mind.23 Kanäle (HD-Modus 63 CH) in 8 MHz Fernsehkanal gleichzeitig betreibbar.
Übertragung nach AES-256 verschlüsselbar
Frequency Diversity ermöglicht die gleichzeitige Übertragung auf zwei unabhängigen Frequenzen, um eine nahtlose, ununterbrochene Audiowiedergabe zu gewährleisten.
Bidirektionale, hochverfügbare Diversity Datenverbindung zur Überwachung und Fernbedienung des Senders in Echtzeit sowie zur automatischen Vermeidung von Störungen durch Interferenzen o.ä.
Schlankes Metall-Gehäuse.
Maximale Schweiß- und Feuchtigkeitsresistenz.
An/Aus-Schalter vor Fehlbedienung geschützt und optisch unauffällig positioniert, weitere Bedienelemente im Normalbetrieb verdeckt
Kontraststarkes hochauflösendes LCD-Display zur visuellen Kontrolle und Einstellung der Senderparameter sowie zur Anzeige von Kanalname, Restlaufzeit der Batterie (in h:min) und Pegel des Fernsteuerungssignals.
Optionale Talk Switch Funktion
Intelligenter Akku für mind. 9 h Dauerbetrieb, bei Frequency Diversity mind. 6,5h
Ladekontakte
Technische Daten:
MikrofonkapselVP68
Kapseltyp:  Kondensator, Kugel
Empfindlichkeit:  41 dBV/Pa
Eigenrauschen:  18,5 dB(A) SPL
Frequenzgang:  40 Hz - 20 kHz
Handsender
Konfiguration unsym.:  Impedanz 1 MOhm
Äquiv. Eigenrauschen:  -120 dBV (A)
Schaltbandbreite:  mind. 166 MHz
Sendeleistung:
Single-Carrier-Modus:  2 / 10 / 50 mW
Frequency Diversity-Modus:  2 x 20 mW
(schaltbar über Menüeinstellungen)
Übertragungsbereich:  20 Hz bis 20 kHz (+- 1 dB)
Dynamikbereich:  mind. 120 dB analog, 
130dB digital
HF-Reichweite:  mind. 100m
Gain Offset Bereich:  0 bis 21 dB
(in 3 dB Schritten)
Weitere Spezifikationen
Betriebstemperaturbereich  -18° C bis 50° C
Batterie-Typ:  Li-Ion System-Akku (SB920) oder AA Batterie
Standzeit (10mW):  mind. 9 h (SB920)
Abmessungen (L x D):  261 mm x 37 mm,
Gewicht:  179 g (ohne Akku)
Gehäuse:  Aluminiumguss
Frequenzversion
G56  (470 - 636MHz)
K55  (606 - 694MHz)
gefordertes Zubehör:
2x System Akku SB920
Ausgeschrieben:
Fabrikat:SHURE
Typ:ADX2FD/VP68
oder gleichwertiger Art
Angeboten (Vom Bieter einzutragen):
Fabrikat: '.......................................' 
Typ: '.......................................'</t>
  </si>
  <si>
    <t>10.02.10.2.240</t>
  </si>
  <si>
    <t>Shure SBC240** Doppel-Akku-Ladegerät, Netzwerk-basiert</t>
  </si>
  <si>
    <t>Doppel-Akku-Ladegerät, Netzwerk-basiert
Akku-Ladegerät mit Netzwerkschnittstelle zur Überwachung des Ladezustands, der Akkuparameter sowie zur Lagerung von bis zu 2 System-Akkus (SB910 bzw. SB920) separat oder eingelegt in die fernsteuerbaren Hand- bzw. Taschensendern (ADX1, ADX2, oder ADX2FD).
Es können bis zu vier dieser Charger mechanisch gekoppelt werden. Sie werden dann über ein gemeinsames Netzteil betrieben und teilen sich auch eine gemeinsame Netzwerksschnittstelle.
Am Charger kann ein Storage Modus für die längerfristige Lagerung (&gt; 8d) der Akkus aktiviert werden.
Bei aktiviertem Storage Modus werden eingelegte Akkus entsprechend geladen bzw. entladen, dass der für Langzeitlagerung optimale Ladezustand erreicht wird.
Mindestanforderungen:
Folgende Parameter werden pro Akku ausgelesen und ins Netzwerk übertragen
Aktueller Ladezustand
Akkuzustand
Anzahl der Ladezyklen
Temperatur
Ladeanzeige pro Slot
grün = Ladevorgang abgeschlossen
rot = Akku wird geladen
gelb = Akku im Storage Modus
Aktivierung Storage Modus direkt am Charger
Passt mit eingelegten Akkus in 19"-Rackschublade mit 2 HE
Technische Daten:
Ladeslots:  2x SB910 bzw SB920
oder
2x ADX/ADXFD-Sender
Ladestrom:  max. 1,25 A
Ladedauer:  50% = 1,0 h
100% = 3,0 h
Netzwerk:  10/100 Mbit, 1x RJ45
DHCP oder Manuell
Weitere Spezifikationen
Abmessungen (BxHxT) :  89 x 66 x 211 mm
Gewicht:  0,45 kg
Betriebsumgebung:  0°C bis 45°C
Spannungsversorgung:  15 V, max. 3.33 A
gefordertes Zubehör:
Montageset zum Verbinden mit einem weitern Charger
Ausgeschrieben:
Fabrikat:SHURE
Typ:SBC240
oder gleichwertiger Art
Angeboten (Vom Bieter einzutragen):
Fabrikat: '.......................................' 
Typ: '.......................................'</t>
  </si>
  <si>
    <t>10.02.10.2.241</t>
  </si>
  <si>
    <t>Shure SBC240-E** Doppel-Akku-Ladegerät, Netzwerk-basiert  inkl. Netzteil</t>
  </si>
  <si>
    <t>Doppel-Akku-Ladegerät, Netzwerk-basiert inkl Netzteil
Akku-Ladegerät mit Netzwerkschnittstelle zur Überwachung des Ladezustands, der Akkuparameter sowie zur Lagerung von bis zu 2 System-Akkus (SB910 bzw. SB920) separat oder eingelegt in die fernsteuerbaren Hand- bzw. Taschensendern (ADX1, ADX2, oder ADX2FD).
Es können bis zu vier dieser Charger mechanisch gekoppelt werden. Sie werden dann über ein gemeinsames Netzteil betrieben und teilen sich auch eine gemeinsame Netzwerksschnittstelle.
Am Charger kann ein Storage Modus für die längerfristige Lagerung (&gt; 8d) der Akkus aktiviert werden.
Bei aktiviertem Storage Modus werden eingelegte Akkus entsprechend geladen bzw. entladen, dass der für Langzeitlagerung optimale Ladezustand erreicht wird.
Externes Netzteil im Lieferumfang enthalten.
Mindestanforderungen:
Folgende Parameter werden pro Akku ausgelesen und ins Netzwerk übertragen
Aktueller Ladezustand
Akkuzustand
Anzahl der Ladezyklen
Temperatur
Ladeanzeige pro Slot
grün = Ladevorgang abgeschlossen
rot = Akku wird geladen
gelb = Akku im Storage Modus
Aktivierung Storage Modus direkt am Charger
Passt mit eingelegten Akkus in 19"-Rackschublade mit 2 HE
Technische Daten:
Ladeslots:  2x SB910 bzw SB920
oder
2x ADX/ADXFD-Sender
Ladestrom:  max. 1,25 A
Ladedauer:  50% = 1,0 h
100% = 3,0 h
Netzwerk:  10/100 Mbit, 1x RJ45
DHCP oder Manuell
Weitere Spezifikationen
Abmessungen (BxHxT) :  89 x 66 x 211 mm
Gewicht:  0,45 kg
Betriebsumgebung:  0°C bis 45°C
Spannungsversorgung:  15 V, max. 3.33 A
gefordertes Zubehör:
Externes Netzteil
Montageset zum Verbinden mit einem weitern Charger
Ausgeschrieben:
Fabrikat:SHURE
Typ:SBC240-E
oder gleichwertiger Art
Angeboten (Vom Bieter einzutragen):
Fabrikat: '.......................................' 
Typ: '.......................................'</t>
  </si>
  <si>
    <t>10.02.10.2.840</t>
  </si>
  <si>
    <t>Shure_SBC840 ** 8-fach Akku-Ladegerät, Netzwerk-basiert</t>
  </si>
  <si>
    <t>8-fach Akku-Ladegerät, Netzwerk-basiert
Akku-Ladegerät mit Netzwerkschnittstelle zur Überwachung des Ladezustands und der Akkuparameter von bis zu 8 System-Akkus (SB910 bzw. SB920).
Am Charger kann ein Storage Modus für die längerfristige Lagerung (&gt; 8d) der Akkus aktiviert werden.
Bei aktiviertem Storage Modus werden eingelegte Akkus entsprechend geladen bzw. entladen, dass der für Langzeitlagerung optimale Ladezustand erreicht wird.
Mindestanforderungen:
Folgende Parameter werden pro Akku ausgelesen und ins Netzwerk übertragen
Aktueller Ladezustand
Akkuzustand
Anzahl der Ladezyklen
Temperatur
Ladeanzeige pro Slot
grün = Ladevorgang abgeschlossen
rot = Akku wird geladen
gelb = Akku im Storage Modus
Aktivierung Storage Modus direkt am Charger
Passt mit eingelegten Akkus in 19"-Rackschublade mit 1 HE
Technische Daten:
Ladeslots:  8x SB910 bzw.
8x SB920
Ladestrom:  max. 1,25 A
Ladedauer:  50% = 1,0 h
100% = 3,0 h
Netzwerk:  10/100 Mbit, 1x RJ45
DHCP oder Manuell
Weitere Spezifikationen
Abmessungen (BxHxT) :  398 x 36 x 138 mm
Gewicht:  0,91 kg
Betriebsumgebung:  0°C bis 45°C
Spannungsversorgung:  15 V, max. 3.33 A
Ausgeschrieben:
Fabrikat:SHURE
Typ:SBC840
oder gleichwertiger Art
Angeboten (Vom Bieter einzutragen):
Fabrikat:'.......................................'
Typ:'.......................................'</t>
  </si>
  <si>
    <t>10.02.10.2.841</t>
  </si>
  <si>
    <t>Shure_SBC840-E** 8-fach Akku-Ladegerät, Netzwerk-basiert</t>
  </si>
  <si>
    <t>8-fach Akku-Ladegerät, Netzwerk-basiert
Akku-Ladegerät mit Netzwerkschnittstelle zur Überwachung des Ladezustands und der Akkuparameter von bis zu 8 System-Akkus (SB910 bzw. SB920).
Am Charger kann ein Storage Modus für die längerfristige Lagerung (&gt; 8d) der Akkus aktiviert werden.
Bei aktiviertem Storage Modus werden eingelegte Akkus entsprechend geladen bzw. entladen, dass der für Langzeitlagerung optimale Ladezustand erreicht wird.
Externes Netzteil im Lieferumfang enthalten.
Mindestanforderungen:
Folgende Parameter werden pro Akku ausgelesen und ins Netzwerk übertragen
Aktueller Ladezustand
Akkuzustand
Anzahl der Ladezyklen
Temperatur
Ladeanzeige pro Slot
grün = Ladevorgang abgeschlossen
rot = Akku wird geladen
gelb = Akku im Storage Modus
Aktivierung Storage Modus direkt am Charger
Passt mit eingelegten Akkus in 19"-Rackschublade mit 1 HE
Technische Daten:
Ladeslots:  8x SB910 bzw.
8x SB920
Ladestrom:  max. 1,25 A
Ladedauer:  50% = 1,0 h
100% = 3,0 h
Netzwerk:  10/100 Mbit, 1x RJ45
DHCP oder Manuell
Weitere Spezifikationen
Abmessungen (BxHxT) :  398 x 36 x 138 mm
Gewicht:  0,91 kg
Betriebsumgebung:  0°C bis 45°C
Spannungsversorgung:  15 V, max. 3.33 A
gefordertes Zubehör:
Externes Netzteil
Ausgeschrieben:
Fabrikat:SHURE
Typ:SBC840-E
oder gleichwertiger Art
Angeboten (Vom Bieter einzutragen):
Fabrikat:'.......................................'
Typ:'.......................................'</t>
  </si>
  <si>
    <t>10.02.10.2.842</t>
  </si>
  <si>
    <t>Shure_SBC840M-E** 8-fach Akku-Ladegerät für SB910M</t>
  </si>
  <si>
    <t>8-fach Akku-Ladegerät für SB910M
Akku-Ladegerät mit Netzwerkschnittstelle zur Überwachung des Ladezustands und der Akkuparameter von bis zu 8 System-Akkus (SB910M) der Digitalen Micro-Taschensender.
Am Charger kann ein Storage Modus für die längerfristige Lagerung (&gt; 8d) der Akkus aktiviert werden.
Bei aktiviertem Storage Modus werden eingelegte Akkus entsprechend geladen bzw. entladen, dass der für Langzeitlagerung optimale Ladezustand erreicht wird.
Externes Netzteil im Lieferumfang enthalten.
Mindestanforderungen:
Folgende Parameter werden pro Akku ausgelesen und ins Netzwerk übertragen
Aktueller Ladezustand
Akkuzustand
Anzahl der Ladezyklen
Temperatur
Ladeanzeige pro Slot
grün = Ladevorgang abgeschlossen
rot = Akku wird geladen
gelb = Akku im Storage Modus
Aktivierung Storage Modus direkt am Charger
Passt mit eingelegten Akkus in 19"-Rackschublade mit 2 HE
Technische Daten:
Ladeslots:  8x SB910M
Ladestrom:  max. 1,25 A
Ladedauer:  50% = 1,0 h
100% = 3,0 h
Netzwerk:  10/100 Mbit, 1x RJ45
DHCP oder Manuell
Weitere Spezifikationen
Spannungsversorgung:  15 V, max. 3.33 A
gefordertes Zubehör:
Externes Netzteil
Ausgeschrieben:
Fabrikat:SHURE
Typ:SBC840M-E
oder gleichwertiger Art
Angeboten (Vom Bieter einzutragen):
Fabrikat:'.......................................'
Typ:'.......................................'</t>
  </si>
  <si>
    <t>10.02.10.4</t>
  </si>
  <si>
    <t>Receiver</t>
  </si>
  <si>
    <t>10.02.10.4.402</t>
  </si>
  <si>
    <t>Shure_AD4DE** Hochwertiger Digitaler 2-Kanal Receiver</t>
  </si>
  <si>
    <t>Hochwertiger Digitaler 2-Kanal Receiver
Digitaler 2-Kanal Audio-Receiver mit zuverlässigster HF-Empfangsleistung passend zu dem im Vortext beschriebenen digitalen Funkmikrofon-System.
Zwei Empfangskanäle in einem 19"/ 1 HE-Gehäuse, mit kanalweise separaten Pegel-Anzeigen für die Kontrolle der HF-Signale (True Diversity) sowie des Audiosignals auf der Gerätefront und rückseitig analogen Ausgängen, AES3-Schnittstellen und einer gemeinsamen Dante-Schnittstelle.
Der Receiver kann beliebig mit Sendern aus den unterschiedlichen zum System passenden Senderserien kombiniert werden und lässt sich vollständig per Netzwerk überwachen und steuern.
Mindestanforderungen:
Kompatibel mit allen AD und ADX Sendern
Große Schaltbandbreite von mind. 166 MHz
Übertragung nach AES-256 verschlüsselbar
Der Receiver unterstützt Frequency Diversity
True Digital Diversity Empfang je Kanal zum Schutz vor Dropouts
Geringe Latenz von max. 2,0ms
High Density Mode für mind. 63 Kanäle/ 8 MHz TV-Kanal, Latenz hier max. 2,9 ms
Anzeige des HF-Signal/Rausch-Abstands für die Beurteilung der Kanalqualität
Netzwerkkontrolle, Überwachung und Steuerung via Systemsoftware von PC und Mac aus bzw. App für Mobile Devices
Antennenanschlüsse kaskadierbar, mind. 1x durchschleifbar
Integrierter 4 Port Ethernet-Switch
konfigurierbar u.a. als Split-Redundantes System mit separaten Anschlüssen für Dante Primary und Secondary sowie zwei davon unabhängigen Ports für Steuerungsfunktionen mit PoE.
Ausgabe der Audiosignale Kanalweise als analoges Signal, AES3 und Dante
Regelbarer Kopfhöreranschluss mit
Dante Browse Funktion
erlaubt das Abhören jedes Audiokanals des Funkmikrofon-Systemverbunds übergreifend über mehrere Receiver mittels der Kopfhörerbuchse an einem einzelnen Receiver. Für die Auswahl des abzuhörenden Kanals ist ein einfaches Drücken der Kanaltaste am jeweiligen Empfänger ausreichend.
Dante Cue Funktion
Über den Kopfhöreranschluss an einem Receiver können alle Signale des gesamten Dante-Audionetzwerks abgehört werden
Verriegelbarer Netzanschluss
Optionales DC Modul für redundante Spannungsversorgung
Technische Daten:
HF-Eingang:
Wellenwiderstand:  50Ohm (BNC)
BIAS-Spannung:  12-13Vdc
(max. 170mA pro Anschluss)
HF-Reichweite:  mind. 100m (Freifeld)
HF-Bandbreite:  mind. 166 MHz
Latenz:  max. 2,0 ms
High Density Modus
max. 2,9 ms
Audioausgang je Kanal:
Typ:  XLR-3pol.(m), 6,35mm-Klinke,
gegen Phantomspeisung geschützt
max. Ausgangspegel:  +12dBV (Klinke)
+18dBV (XLR/Line)
-12dBV (XLR/Mic)
Ausgangsimpedanz:  50 Ohm /100 Ohm (unsym./sym. Klinke)
100Ohm (sym. XLR)
Mic-/Line-Schalter:  30dB Dämpfung
Netzwerkanschlüsse:  2 x 10/100/1000Mbps
2 x 10/100/1000Mbps mit PoE
  DHCP oder manuelle Adressierung
max. Kabellänge 100m
Weitere Spezifikationen
Übertragungsbereich:  20 Hz bis 20 kHz(+/-1dB)
Dynamikbereich:  120 dB
Betriebstemperaturbereich-18° C bis 50° C
Abmessungen in mm:44 x 197 x 171 (HxBxT)
Gewicht ohne Antennen:800g
Gehäuse:verzinkter Stahl
Stromversorgung:100-240V, 0,55A
Kaltgeräte, verriegelbar
Optional: DC In (XLR4)
10,5V bis 32V, max. 4A
Frequenzversion
RX A  (470 - 636MHz)
RX B  (606 - 694MHz)
Gefordertes Zubehör:
2x Lambda-1/2-Breitbandantennen
Antennen-Frontmontage-Satz
Verriegelbares Netzkabel
Leitfabrikat der Planung:
Fabrikat:  SHURE
Typ:  AD4DE
oder gleichwertiger Art
Angeboten (Vom Bieter einzutragen):
Fabrikat:   '.......................................' 
Typ:   '.......................................'</t>
  </si>
  <si>
    <t>10.02.10.4.403</t>
  </si>
  <si>
    <t>Shure_AD4DNP** Hochwertiger Digitaler 2-Kanal Receiver, Barebone</t>
  </si>
  <si>
    <t>Hochwertiger Digitaler 2-Kanal Receiver, Barebone
Digitaler 2-Kanal Audio-Receiver mit zuverlässigster HF-Empfangsleistung passend zu dem im Vortext beschriebenen digitalen Funkmikrofon-System.
Zwei Empfangskanäle in einem 19"/ 1 HE-Gehäuse, mit kanalweise separaten Pegel-Anzeigen für die Kontrolle der HF-Signale (True Diversity) sowie des Audiosignals auf der Gerätefront und rückseitig analogen Ausgängen, AES3-Schnittstellen und einer gemeinsamen Dante-Schnittstelle.
Der Receiver kann beliebig mit Sendern aus den unterschiedlichen zum System passenden Senderserien kombiniert werden und lässt sich vollständig per Netzwerk überwachen und steuern.
Mindestanforderungen:
Kompatibel mit allen AD und ADX Sendern
Große Schaltbandbreite von mind. 166 MHz
Übertragung nach AES-256 verschlüsselbar
Der Receiver unterstützt Frequency Diversity
True Digital Diversity Empfang je Kanal zum Schutz vor Dropouts
Geringe Latenz von max. 2,0ms
High Density Mode für mind. 63 Kanäle/ 8 MHz TV-Kanal, Latenz hier max. 2,9 ms
Anzeige des HF-Signal/Rausch-Abstands für die Beurteilung der Kanalqualität
Netzwerkkontrolle, Überwachung und Steuerung via Systemsoftware von PC und Mac aus bzw. App für Mobile Devices
Antennenanschlüsse kaskadierbar, mind. 1x durchschleifbar
Integrierter 4 Port Ethernet-Switch
konfigurierbar u.a. als Split-Redundantes System mit separaten Anschlüssen für Dante Primary und Secondary sowie zwei davon unabhängigen Ports für Steuerungsfunktionen mit PoE.
Ausgabe der Audiosignale Kanalweise als analoges Signal, AES3 und Dante
Regelbarer Kopfhöreranschluss mit
Dante Browse Funktion
erlaubt das Abhören jedes Audiokanals des Funkmikrofon-Systemverbunds übergreifend über mehrere Receiver mittels der Kopfhörerbuchse an einem einzelnen Receiver. Für die Auswahl des abzuhörenden Kanals ist ein einfaches Drücken der Kanaltaste am jeweiligen Empfänger ausreichend.
Dante Cue Funktion
Über den Kopfhöreranschluss an einem Receiver können alle Signale des gesamten Dante-Audionetzwerks abgehört werden
Verriegelbarer Netzanschluss
Optionales DC Modul für redundante Spannungsversorgung
Technische Daten:
HF-Eingang:
Wellenwiderstand:  50Ohm (BNC)
BIAS-Spannung:  12-13Vdc
(max. 170mA pro Anschluss)
HF-Reichweite:  mind. 100m (Freifeld)
HF-Bandbreite:  mind. 166 MHz
Latenz:  max. 2,0 ms
High Density Modus
max. 2,9 ms
Audioausgang je Kanal:
Typ:  XLR-3pol.(m), 6,35mm-Klinke,
gegen Phantomspeisung geschützt
max. Ausgangspegel:  +12dBV (Klinke)
+18dBV (XLR/Line)
-12dBV (XLR/Mic)
Ausgangsimpedanz:  50 Ohm /100 Ohm (unsym./sym. Klinke)
100Ohm (sym. XLR)
Mic-/Line-Schalter:  30dB Dämpfung
Netzwerkanschlüsse:  2 x 10/100/1000Mbps
2 x 10/100/1000Mbps mit PoE
  DHCP oder manuelle Adressierung
max. Kabellänge 100m
Weitere Spezifikationen
Übertragungsbereich:  20 Hz bis 20 kHz(+/-1dB)
Dynamikbereich:  120 dB
Betriebstemperaturbereich-18° C bis 50° C
Abmessungen in mm:44 x 197 x 171 (HxBxT)
Gewicht ohne Antennen:800g
Gehäuse:verzinkter Stahl
Stromversorgung:100-240V, 0,55A
Kaltgeräte, verriegelbar
Optional: DC In (XLR4)
10,5V bis 32V, max. 4A
Frequenzversion
RX A  (470 - 636MHz)
RX B  (606 - 694MHz)
Gefordertes Zubehör:
Verriegelbare Netzkabelverlängerung
Leitfabrikat der Planung:
Fabrikat:  SHURE
Typ:  AD4DNP
oder gleichwertiger Art
Angeboten (Vom Bieter einzutragen):
Fabrikat:   '.......................................' 
Typ:   '.......................................'</t>
  </si>
  <si>
    <t>10.02.10.4.404</t>
  </si>
  <si>
    <t>Shure_AD4QE** Hochwertiger Digitaler 4-Kanal Receiver</t>
  </si>
  <si>
    <t>Hochwertiger Digitaler 4-Kanal Receiver
Digitaler 4-Kanal Audio-Receiver mit zuverlässigster HF-Empfangsleistung passend zu dem im Vortext beschriebenen digitalen Funkmikrofon-System.
Vier Empfangskanäle in einem 19"/ 1 HE-Gehäuse, mit kanalweise separaten Pegel-Anzeigen für die Kontrolle der HF-Signale (True Diversity) sowie des Audiosignals auf der Gerätefront und rückseitig analogen Ausgängen, AES3-Schnittstellen und einer gemeinsamen Dante-Schnittstelle.
Der Receiver kann beliebig mit Sendern aus den unterschiedlichen zum System passenden Senderserien kombiniert werden und lässt sich vollständig per Netzwerk überwachen und steuern.
Der Receiver verfügt über vier HF-Anschlüsse.
Diese können entweder paarweise zum Durchschleifen der Signale eines Antennenpaares oder auch als separate HF-Eingänge für vier entsprechende Antennensignale zur Zonierungen bzw. zur Vergrößerung der Reichweite genutzt werden.
Mindestanforderungen:
Kompatibel mit allen AD und ADX Sendern
Große Schaltbandbreite von mind. 166 MHz
Übertragung nach AES-256 verschlüsselbar
Der Receiver unterstützt Frequency Diversity
True Digital Diversity Empfang je Kanal zum Schutz vor Dropouts
Geringe Latenz von max. 2,0ms
High Density Mode für mind. 63 Kanäle/ 8 MHz TV-Kanal, Latenz hier max. 2,9 ms
Anzeige des HF-Signal/Rausch-Abstands für die Beurteilung der Kanalqualität
Netzwerkkontrolle, Überwachung und Steuerung via Systemsoftware von PC und Mac aus bzw. App für Mobile Devices
Antennenanschlüsse kaskadierbar, mind. 1x durchschleifbar, Alternativ Quadversity-Modus für bessere Reichweite und Verbesserung des HF Signal-Rausch-Abstand
Integrierter 4 Port Ethernet-Switch
konfigurierbar u.a. als Split-Redundantes System mit separaten Anschlüssen für Dante Primary und Secondary sowie zwei davon unabhängigen Ports für Steuerungsfunktionen mit PoE.
Ausgabe der Audiosignale Kanalweise als analoges Signal, AES3 und Dante
Regelbarer Kopfhöreranschluss mit
Dante Browse Funktion
erlaubt das Abhören jedes Audiokanals des Funkmikrofon-Systemverbunds übergreifend über mehrere Receiver mittels der Kopfhörerbuchse an einem einzelnen Receiver. Für die Auswahl des abzuhörenden Kanals ist ein einfaches Drücken der Kanaltaste am jeweiligen Empfänger ausreichend.
Dante Cue Funktion
Über den Kopfhöreranschluss an einem Receiver können alle Signale des gesamten Dante-Audionetzwerks abgehört werden
Verriegelbarer Netzanschluss
Optionales DC Modul für redundante Spannungsversorgung
Technische Daten:
HF-Eingang:
Wellenwiderstand:  50Ohm (BNC)
BIAS-Spannung:  12-13Vdc
(max. 170mA pro Anschluss)
HF-Reichweite:  mind. 100m (Freifeld)
HF-Bandbreite:  mind. 166 MHz
Latenz:  max. 2,0 ms
High Density Modus
max. 2,9 ms
Audioausgang pro Kanal:
Typ:  XLR-3pol.(m),
6,35mm-Klinke,
gegen Phantomspeisung geschützt
max. Ausgangspegel:  +12dBV (Klinke)
+18dBV (XLR/Line)
-12dBV (XLR/Mic)
Ausgangsimpedanz:  50 Ohm /100 Ohm (unsym./sym. Klinke)
100Ohm (sym. XLR)
Mic-/Line-Schalter:  30dB Dämpfung
Netzwerkanschlüsse:  2 x 10/100/1000Mbps
2 x 10/100/1000Mbps mit PoE
DHCP oder manuelle Adressierung
max. Kabellänge 100m
Weitere Spezifikationen
Übertragungsbereich:  20 Hz bis 20 kHz(+/-1dB)
Dynamikbereich:  120 dB
Betriebstemperaturbereich-18° C bis 50° C
Abmessungen in mm:44 x 197 x 171 (HxBxT)
Gewicht ohne Antennen:800g
Gehäuse:verzinkter Stahl
Stromversorgung:100-240V, 0,55A
Kaltgeräte, verriegelbar
Optional:  DC In (XLR4)
10,5V bis 32V, max. 4A
Frequenzversion
RX A  (470 - 636MHz)
RX B  (606 - 694MHz)
Gefordertes Zubehör:
2x Lambda-1/2 Breitbandantennen
1x Rack- sowie Antennen-Frontmontage-Satz
Verriegelbares Netzkabel
Leitfabrikat der Planung:
Fabrikat:  SHURE
Typ:  AD4QE
oder gleichwertiger Art
Angeboten (Vom Bieter einzutragen):
Fabrikat:   '.......................................' 
Typ:   '.......................................'</t>
  </si>
  <si>
    <t>10.02.10.4.405</t>
  </si>
  <si>
    <t>Shure_AD4QNP** Hochwertiger Digitaler 4-Kanal Receiver, Barebone</t>
  </si>
  <si>
    <t>Hochwertiger Digitaler 4-Kanal Receiver, Barebone
Digitaler 4-Kanal Audio-Receiver mit zuverlässigster HF-Empfangsleistung passend zu dem im Vortext beschriebenen digitalen Funkmikrofon-System.
Vier Empfangskanäle in einem 19"/ 1 HE-Gehäuse, mit kanalweise separaten Pegel-Anzeigen für die Kontrolle der HF-Signale (True Diversity) sowie des Audiosignals auf der Gerätefront und rückseitig analogen Ausgängen, AES3-Schnittstellen und einer gemeinsamen Dante-Schnittstelle.
Der Receiver kann beliebig mit Sendern aus den unterschiedlichen zum System passenden Senderserien kombiniert werden und lässt sich vollständig per Netzwerk überwachen und steuern.
Der Receiver verfügt über vier HF-Anschlüsse.
Diese können entweder paarweise zum Durchschleifen der Signale eines Antennenpaares oder auch als separate HF-Eingänge für vier entsprechende Antennensignale zur Zonierungen bzw. zur Vergrößerung der Reichweite genutzt werden.
Mindestanforderungen:
Kompatibel mit allen AD und ADX Sendern
Große Schaltbandbreite von mind. 166 MHz
Übertragung nach AES-256 verschlüsselbar
Der Receiver unterstützt Frequency Diversity
True Digital Diversity Empfang je Kanal zum Schutz vor Dropouts
Geringe Latenz von max. 2,0ms
High Density Mode für mind. 63 Kanäle/ 8 MHz TV-Kanal, Latenz hier max. 2,9 ms
Anzeige des HF-Signal/Rausch-Abstands für die Beurteilung der Kanalqualität
Netzwerkkontrolle, Überwachung und Steuerung via Systemsoftware von PC und Mac aus bzw. App für Mobile Devices
Antennenanschlüsse kaskadierbar, mind. 1x durchschleifbar, Alternativ Quadversity-Modus für bessere Reichweite und Verbesserung des HF Signal-Rausch-Abstand
Integrierter 4 Port Ethernet-Switch
konfigurierbar u.a. als Split-Redundantes System mit separaten Anschlüssen für Dante Primary und Secondary sowie zwei davon unabhängigen Ports für Steuerungsfunktionen mit PoE.
Ausgabe der Audiosignale Kanalweise als analoges Signal, AES3 und Dante
Regelbarer Kopfhöreranschluss mit
Dante Browse Funktion
erlaubt das Abhören jedes Audiokanals des Funkmikrofon-Systemverbunds übergreifend über mehrere Receiver mittels der Kopfhörerbuchse an einem einzelnen Receiver. Für die Auswahl des abzuhörenden Kanals ist ein einfaches Drücken der Kanaltaste am jeweiligen Empfänger ausreichend.
Dante Cue Funktion
Über den Kopfhöreranschluss an einem Receiver können alle Signale des gesamten Dante-Audionetzwerks abgehört werden
Verriegelbarer Netzanschluss
Optionales DC Modul für redundante Spannungsversorgung
Technische Daten:
HF-Eingang:
Wellenwiderstand:  50Ohm (BNC)
BIAS-Spannung:  12-13Vdc
(max. 170mA pro Anschluss)
HF-Reichweite:  mind. 100m (Freifeld)
HF-Bandbreite:  mind. 166 MHz
Latenz:  max. 2,0 ms
High Density Modus
max. 2,9 ms
Audioausgang pro Kanal:
Typ:  XLR-3pol.(m),
6,35mm-Klinke,
gegen Phantomspeisung geschützt
max. Ausgangspegel:  +12dBV (Klinke)
+18dBV (XLR/Line)
-12dBV (XLR/Mic)
Ausgangsimpedanz:  50 Ohm /100 Ohm (unsym./sym. Klinke)
100Ohm (sym. XLR)
Mic-/Line-Schalter:  30dB Dämpfung
Netzwerkanschlüsse:  2 x 10/100/1000Mbps
2 x 10/100/1000Mbps mit PoE
DHCP oder manuelle Adressierung
max. Kabellänge 100m
Weitere Spezifikationen
Übertragungsbereich:  20 Hz bis 20 kHz(+/-1dB)
Dynamikbereich:  120 dB
Betriebstemperaturbereich-18° C bis 50° C
Abmessungen in mm:44 x 197 x 171 (HxBxT)
Gewicht ohne Antennen:800g
Gehäuse:verzinkter Stahl
Stromversorgung:100-240V, 0,55A
Kaltgeräte, verriegelbar
Optional:  DC In (XLR4)
10,5V bis 32V, max. 4A
Frequenzversion
RX A  (470 - 636MHz)
RX B  (606 - 694MHz)
Gefordertes Zubehör:
Verriegelbare Netzkabelverlängerung
Leitfabrikat der Planung:
Fabrikat:  SHURE
Typ:  AD4QNP
oder gleichwertiger Art
Angeboten (Vom Bieter einzutragen):
Fabrikat:   '.......................................' 
Typ:   '.......................................'</t>
  </si>
  <si>
    <t>10.02.10.5</t>
  </si>
  <si>
    <t>10.02.10.5.600</t>
  </si>
  <si>
    <t>Spektrum-Manager mit Netzwerk-Schnittstelle
Spektrum-Manager berechnet, analysiert und vergibt selbstständig kompatible Frequenzen an drahtlose UHF-Komponenten des Systems. Er untersucht die HF-Umgebung nach Funksignalen und verwendet diese Daten, um kompatible Frequenzen für alle im Netzwerk gefundenen Funkkanäle zu berechnen.
Zum System zugehörige Drahtlossysteme können anhand der ermittelten Liste mit kompatibler Frequenzen programmiert werden; gleichzeitig werden Reservefrequenzen ständig überwacht und hinsichtlich ihrer Qualität bewertet.
Wenn während des Betriebs Störungen auftreten weist der Spektrum-Manager den Empfängern freie Frequenzen zu.
Das integrierte Spektrum Überwachungs-Tool ermöglicht eine visuelle und akustische Verfolgung der HF-Aktivität anhand eines LC Displays und eines Kopfhöreranschlusses auf der Gerätefront sowie rein visuell via Netzwerk über die Systemsoftware (WWB6).
Der Spektrum-Manager erfasst Scandaten für den gesamten zur drahtlosen Audioübertragung verfügbaren UHF-Frequenzbereich. Die Scandaten entstehen mithilfe von zwei Antenneneingängen, deren Empfindlichkeit und Auflösung direkt auf die drahtlosen Empfänger abgestimmt sind.
Bei der Liste kompatibler Frequenzen (CFL) handelt es sich um eine Liste der verfügbaren Frequenzen, die vom Spektrum-Manager berechnet, angezeigt und bearbeitet oder von einem Computer mit WWB6 Software erstellt werden kann. Der integrierte Frequenzrechner kann so eingestellt werden, dass bestimmte Fernsehkanäle, Frequenzbereiche oder HF-Signale über einem bestimmten Schwellenwert vermieden werden.
Während des Betriebs zeigt der Spektrum-Manager den aktuellen Status jeder Frequenz in der Liste an.
Freie Frequenzen werden aus der Liste kompatibler Frequenzen zugewiesen, um ein System anfänglich einzurichten oder um Frequenzen, die durch Störungen beeinträchtigt werden, zu ersetzen.
Das Event Log protokolliert die Maßnahmen des Spektrum-Managers während des Betriebs. Zu den Maßnahmen zählen Änderungen an den Frequenzen und Geräten, die vom Spektrum-Manager gesteuert werden. Die Überprüfung des Ereignisprotokolls nach einem Einsatz liefert eine Momentaufnahme der Systemleistung.
Der Datenbildschirm verfolgt den Status aller für die Axient-Systeme verfügbaren Frequenzen. Die Anzahl der Frequenzen für jedes Band wird zusammen mit dem Echtzeitstatus der verwendeten Frequenzen und der Reservefrequenzen angezeigt.
Die Scanfunktion des Spektrum-Managers stellt das gemessene HF-Signal über den gesamten Frequenzbereich grafisch dar. Cursor, Zoom und Peak ermöglichen eine detaillierte Überprüfung der Daten.
Die Abhörfunktion erlaubt es eine Frequenz abzustimmen und das demodulierte FM-Signal zu überwachen und z.B. mit einem Kopfhörer. in das Signal "hineinzuhören". Der Datenbildschirm zeigt dabei die Signalstärke der ausgewählten Frequenz an. Die Funktion hilft so beispielsweise dabei die Quelle von störenden Signalen effizient zu identifizieren.
Die Vernetzung des Spektrum Managers ermöglicht viele erweiterte Funktionen des UHF-Funk-Systems, einschließlich der Fernüberwachung und -Steuerung von Geräten.
Die System-Komponenten verfügen alle über RJ45-Ethernetanschlüsse, die für Netzwerkgeschwindigkeiten von 10/100 Mbps geeignet sind.
Die Ethernet-Anschlüsse sind PoE-fähig, um z.B. einen ShowLink-Access Points oder andere Ethernet-Geräte der Klasse 1 mit Strom zu versorgen.
Die Kaskadenanschlüsse ermöglichen die gemeinsame Nutzung des HF-Signals von bis zu 5 Empfängern ohne Antennensplitter oder Verteilverstärker.
Der Spektrum-Manager durchsucht den gesamten HF-Abstimmungsfrequenzbereich unter Verwendung von 8 parallel arbeitenden Abtastmodulen innerhalb von 64 Sekunden. Die Suchlaufzeit pro 60 MHz kann für bestimmte Bereiche, in denen die Abtastmodule parallel arbeiten dürfen, geringer sein.
Mindestanforderungen:
Schneller Breitband-Scanner (470 - 952 MHz) &lt;1min.
Integrierter Frequenzrechner generiert und programmiert Frequenzen für Axient Digital, Axient, UHF-R, PSM und ULX-D Funksysteme
Permanente Überwachung und Bereitstellung von Backup Frequenzen
Abhörfunktion für analoge Signale
Axient Frequenzserver
Technische Daten:
HF-Range:  470-865, 925-952 MHz
in Steps mit 25 kHz/ 200 kHz/ 1000 kHz
Grundrauschen:  -110 dBm (25 kHz)
-100 dBm (200 kHz)
-90 dBm (1000 kHz)
Spiegelfrequenzdämpfung:  &gt;110 dB, typisch
Unerwünschtes Ansprechen:  &lt;-100 dBm, typisch
Ultimate Quieting:  &gt;90 dB, A-bewertet
Max. Suchlaufzeit:  48s / 60 MHz (25 kHz)
7s / 60MHz (200 kHz)
1s / 60 MHz (1000 kHz)
HF-Eingang
Steckertyp:  BNC
Unsymmetrisch, aktiv
Impedanz:  50 Ohm
HF-Pegel:  max. -20dBm
Bias-Spannung:  12 V DC, 150 mA
(300mA Maximum)
Kaskadenausgang
Steckertyp:  BNC
Unsymmetrisch, aktiv
Impedanz:  50 Ohm
Einfügungsdämpfung:  &lt; 5 dB
Monitor-Audioausgang
Frequenzgang:  40 Hz - 18 kHz, +/- 3dB
Steckertyp:  Klinke 6,3mm Stereo
(Mono beschaltet)
Unsymmetrisch
Impedanz:  50 Ohm
Max. Signalpegel:  1 W @ 63 Ohm
Netzwerk-Anschlüsse:2x RJ45 10/100 Mbps
mit PoE
Weitere Spezifikationen
Abmessungen (B x H x T)483 mm x 44 mm x 366 mm
Gewicht (ohne Antenne) 5,5 kg
Versorgungsspannungen100 bis 240V, 50-60 Hz
Stromaufnahme0,8 A
Leitfabrikat der Planung:
Fabrikat:  SHURE
Typ:  AXT600E
oder gleichwertiger Art
Angeboten (Vom Bieter einzutragen):
Fabrikat:   '.......................................' 
Typ:   '.......................................'</t>
  </si>
  <si>
    <t>10.02.10.5.610</t>
  </si>
  <si>
    <t>Shure_AD610E** ShowLink Access Point mit TrueDiversity, inkl. Netzteil</t>
  </si>
  <si>
    <t>ShowLink Access Point mit TrueDiversity, inkl. Netzteil
True Diversity ShowLink Access Point passend zu dem im Vortext beschriebenen digitalen Funkmikrofon-System, erlaubt die Fernsteuerung von Sendern auch während diese aktiv genutzt werden.
Der Access Point ermöglicht die Echtzeitfernsteuerung von mindestens 24 Sendern des Funksystems mit umfassendem Management und der Einstellung aller Parameter - z.B. Gain-Anpassung, Frequenzänderung, Stummschaltung von Signalen, Talk Switch Funktionen etc. - der Sender vom jeweiligen Receiver bzw. via Netzwerk über die Steuersoftware (WWB6).
Für die Übertragung der Steuersignale wird vom Accesspoint und den Sendern ein auf ZigBee-Standard basierendes drahtloses Netzwerk im 2,4 GHz Bereich aufgebaut.
Das System wählt dabei selbstständig den für ZigBee am besten geeigneten freien Kanal und wechselt diesen bei Bedarf (z.B. Interferenz) ggfs. automatisch.
Die stabile Steuerungs-Verbindung wird durch ein True Diversity Antennen-Schema sichergestellt.
Die Etablierung der ShowLink-Funktion und Authentifizierung eines Senders im drahtlosen Steuerungsnetzwerk erfolgt parallel zum IR-Sync der (Nutz-) Signalverbindung mit dem Receiver
Zur Erweiterung der Reichweite bzw. der Anzahl kontrollierter Sender ist Roaming mit automatischer Übergabe zwischen mehreren Access Points möglich.
Für die Anbindung an ein drahtgebundenes Netz ist eine Ethernet Schnittstelle mit PoE zur Speisung des Access Points vorhanden. Alternativ kann er auch über ein externes Netzteil versorgt werden.
Am Gehäuse informieren LEDs über den Status des Zugangspunktes, der Ethernet-Verbindung und des ZigBee-Netzwerks.
Die sind Antennen abnehmbar und können zur Erhöhung der Reichweite optional durch Richtantennen ersetzt werden.
Mindestanforderungen:
Drahtlose Fernsteuerung in Echtzeit von mind. 24 Sendern über den ShowLink Access Point
Automatische Kanalwahl - Unabhängiges Durchsuchen des 2,4-GHz-Frequenzbereichs und Bestimmen des optimalen Kanals sowie bei Signalverschlechterung automatischer Verlagerung des ShowLink-Netzwerks auf den dann besten verfügbaren 2,4-GHz-Kanal
Spannungsversorgung über Netzwerkanschluss (PoE) oder externes Netzteil
Unkomplizierte Authentifizierung des Senders - Erkennen verknüpfter Sender nach der IR-Synchronisierung
Automatisches Roaming zwischen mehreren Access Points zur Bereichserweiterung
Vielseitige Montageoptionen - Passt in handelsübliche Mikrofonklammern und verfügt über ein integriertes Gewinde zur dauerhaften Installation
Wireless Workbench 6-Software unterstützt vernetzte Steuerung aller Gerätefunktionen und bietet einen ShowLink-Plot zum Anzeigen der 2,4-GHz-Signalpegel
Kompatibel mit Axient Digital ADX und analogen Axient Systemen
Technische Daten:
Kapazität24 Axient-Sender pro Accesspoint
BefestigungstypMikrofonclip oder Halterung mit 1/4-20-Gewinde
M6 Gewinde für Safety-Ringöse
Betriebstemperaturbereich-18°C (0°F) bis 63°C (145°F)
ShowLink
Netzwerktyp IEEE 802.15.4
Frequenzbereich 2,40 bis 2,4835 GHz
(24 Kanäle)
HF-Ausgangsleistung10 dBm / 20dBm 
Effektive Strahlungsleistung
Reichweite (typisch)ca. 150 m
Antennenanschluss
Stecker 2x SMA
Impedanz50 Ohm
Funkscanner
HF-Empfindlichkeit-106 dBm, typisch
des Scanners
(integrierte Antenne)
Netzwerk-Anschluss:1x RJ45 10/100 Mbps
mit PoE
Abmessungen (B x H x T)101 mm x 186 mm x 46 mm
Gewicht (ohne Antenne) 476 g
GehäuseStranggepresstes Aluminium
Versorgungsspannungen
Power over Ethernet PoE, Klasse 1: 36 bis 57 V
Externes Netzteil15 V DC (600 mA),
doppelt isoliert
Gefordertes Zubehör:
Externes Netzteil
Leitfabrikat der Planung:
Fabrikat:  SHURE
Typ:  AD610E
oder gleichwertiger Art
Angeboten (Vom Bieter einzutragen):
Fabrikat:   '.......................................' 
Typ:   '.......................................'</t>
  </si>
  <si>
    <t>10.02.10.5.900</t>
  </si>
  <si>
    <t>Shure_SBRC-E** Systemladegerät 19" mit Netzwerk-Überwachung</t>
  </si>
  <si>
    <t>Systemladegerät 19" mit Netzwerk-Überwachung
für bis zu 4 Lademodule
Modular bestückbare Ladestation mit Netzwerkanbindung für insgesamt bis zu vier Lademodule für Akkus von Funkmikrofon-Sendern.
Eine vollständige Ladung wird durch intelligente Ladeelektronik in max. 3 Stunden erreicht, Aufladung auf 50% innerhalb 1 Stunde.
Die Ladestation liefert zu jedem Akku detaillierte Status-Informationen inkl. der verbleibenden Akku-Leistung, der Dauer bis zur vollständigen Entladung (auf 15 Min. genau), der Akku-Kapazität sowie des Akku-Zustands.
Diese Parameter werden auf der Frontseite der Ladestation sowie in der WWB6 angezeigt
Visualisierung der Akku-Parameter sowie der Informationen und Einstellungen der Ladestation selbst auf frontseitigem LC Display und über Netzwerk (WWB6).
Menü-gestützte Steuerung entweder am Gerät selbst mittels drei Tastenbedienungen oder über Software-Lösung (WWB6) im Netzwerk
Die IP-Konfiguration kann manuelle oder per DHCP vorgenommen werden.
Mindestanforderungen:
Robuste Akku-Aufbewahrungs- und Ladelösung mit komfortabler Status-Anzeige
Überwachung sämtlicher Ladezustands-Parameter über die WWB6
4 Schächte für Lademodule für bis zu 8 Taschen- oder Handsender-Akkus
Die verbleibende Akku-Leistung wird bis auf 15 Minuten genau angezeigt
Ladezustand in Prozent und die Dauer bis zur vollständigen Aufladung  wird auf der Frontseite der Ladestation sowie in der WWB6 angezeigt.
Protokolliert den Akku-Zustand anhand der gewählten Ladezyklen und des Prozentsatzes der ursprünglichen Ladekapazität
Es sind Lademodule für je zwei Stück mindestens folgender Akku-Typen verfügbar:
SB910
SB910M
SB920
SB900A
AXT910
AXT920/ AXT920SL
Die Lademodule sind NICHT Teil dieser Position und werden separat aufgeführt.
Technische Daten:
Netzwerkanschluss:  10/100Mbps
Abmessungen (B x H x T):  483 x 44 x 366mm
Ausführung:  Stahlgehäuse
Spannungsversorgung:  100 - 240Vac, 50/60Hz
Stromaufnahme:  1,25A (230Vac)
Arbeitstemperaturbereich:  -18°C bis +63°C
Leitfabrikat der Planung:
Fabrikat:  SHURE
Typ:  SBRC-E
oder gleichwertiger Art
Angeboten (Vom Bieter einzutragen):
Fabrikat:   '.......................................' 
Typ:   '.......................................'</t>
  </si>
  <si>
    <t>10.02.10.5.901</t>
  </si>
  <si>
    <t>Shure_SBM910** Lademodul für Akkus der fernsteuerbaren Taschensender</t>
  </si>
  <si>
    <t>Lademodul zum Systemladegerät für Akkus der fernsteuerbaren Taschensender
Lademodul für zwei Akkus des Typs SB910 zum Einbau in das 19" Systemladegerät.
Leitfabrikat der Planung:
Fabrikat:  SHURE
Typ:  SBM910
oder gleichwertiger Art
Angeboten (Vom Bieter einzutragen):
Fabrikat:   '.......................................' 
Typ:   '.......................................'</t>
  </si>
  <si>
    <t>10.02.10.5.902</t>
  </si>
  <si>
    <t>Shure_SBM910M** Lademodul für Akkus der fernsteuerbaren Micro-Taschensender</t>
  </si>
  <si>
    <t>Lademodul zum Systemladegerät für Akkus der fernsteuerbaren Micro-Taschensender
Lademodul für zwei Akkus des Typs SB910M zum Einbau in das 19" Systemladegerät.
Leitfabrikat der Planung:
Fabrikat:  SHURE
Typ:  SBM910M
oder gleichwertiger Art
Angeboten (Vom Bieter einzutragen):
Fabrikat:   '.......................................' 
Typ:   '.......................................'</t>
  </si>
  <si>
    <t>10.02.10.5.903</t>
  </si>
  <si>
    <t>Shure_SBM920** Lademodul für Akkus der fernsteuerbaren Handsender</t>
  </si>
  <si>
    <t>Lademodul zum Systemladegerät für Akkus der fernsteuerbaren Handsender
Lademodul für zwei Akkus des Typs SB920 zum Einbau in das 19" Systemladegerät.
Leitfabrikat der Planung:
Fabrikat:  SHURE
Typ:  SBM920
oder gleichwertiger Art
Angeboten (Vom Bieter einzutragen):
Fabrikat:   '.......................................' 
Typ:   '.......................................'</t>
  </si>
  <si>
    <t>10.02.10.5.904</t>
  </si>
  <si>
    <t>Shure_SBC-AX** Lademodul für Akkus der NICHT fernsteuerbaren Sender</t>
  </si>
  <si>
    <t>Lademodul zum Systemladegerät für Akkus der NICHT fernsteuerbaren Sender und IEM-Empfängern
Lademodul für zwei Akkus des Typs SB900/SB900A zum Einbau in das 19" Systemladegerät.
Leitfabrikat der Planung:
Fabrikat:  SHURE
Typ:  SBC-AX
oder gleichwertiger Art
Angeboten (Vom Bieter einzutragen):
Fabrikat:   '.......................................' 
Typ:   '.......................................'</t>
  </si>
  <si>
    <t>10.03</t>
  </si>
  <si>
    <t>Zubehör - Funk</t>
  </si>
  <si>
    <t>10.03.001</t>
  </si>
  <si>
    <t>Shure_AC001** Antennenleitung, dämpfungsarm - Meterware</t>
  </si>
  <si>
    <t>Antennenleitung, dämpfungsarm - Meterware
Extrem dämpfungsarme Antennenleitung, unkonfektioniert
Technische Daten
Wellenwiederstand:  50 Ohm
Durchmesser:  7,3 mm
max. Frequenz:  6 GHz
Innenleiter:  Cu-Litze, sauerstoffarm
19 x 0,37 mm
Innenleiter Ø:  1,85 mm
Dielektrikum:  PE, low-loss Compound
Dielektrikum Ø:  5,0 mm
Typ. Dämpfung (dB/100 m @ 20°C)
300 MHz  11,2
432 MHz  13,6
500 MHz  14,72
800 MHz  19,0
1000 MHz  21,52
Gewicht:  72 g/m
Min. Biegeradius:  25 mm
Temperaturbereich:  -30 bis +80°C
Zugkraft:  2 daN
Farbe: schwarz
Ausgeschrieben:
Fabrikat:  Shure
Typ:  AC001
oder gleichwertiger Art
Angeboten (Vom Bieter einzutragen):
Fabrikat:'.......................................'
Typ:'.......................................'</t>
  </si>
  <si>
    <t>m</t>
  </si>
  <si>
    <t>10.03.002</t>
  </si>
  <si>
    <t>Shure_C001** BNC-Stecker für Antennenleitung, dämpfungsarm</t>
  </si>
  <si>
    <t>BNC-Stecker für Antennenleitung, dämpfungsarm
Hochwertiger BNC-Steckverbinder passend zu der in Vorpos. beschriebenen dämpfungsarmen Antennenleitung.
Inkl. Konfektionierung.
Ausgeschrieben:
Fabrikat:  Shure
Typ:  C001
oder gleichwertiger Art
Angeboten (Vom Bieter einzutragen):
Fabrikat:'.......................................'
Typ:'.......................................'</t>
  </si>
  <si>
    <t>10.03.003</t>
  </si>
  <si>
    <t>Shure_AC010K** Antennenleitung, dämpfungsarm, konfektioniert - 10m</t>
  </si>
  <si>
    <t>Antennenleitung, dämpfungsarm, konfektioniert - 10m
Extrem Dämpfungsarme Antennenleitung konfektioniert  mit beidseitigem BNC-Anschluss.
Technische Daten
Wellenwiederstand:  50 Ohm
Durchmesser:  7,3 mm
max. Frequenz:  6 GHz
Innenleiter:  Cu-Litze, sauerstoffarm
19 x 0,37 mm
Innenleiter Ø:  1,85 mm
Dielektrikum:  PE, low-loss Compound
Dielektrikum Ø:  5,0 mm
Typ. Dämpfung (dB/100 m @ 20°C)
300 MHz  11,2
432 MHz  13,6
500 MHz  14,72
800 MHz  19,0
1000 MHz  21,52
Gewicht:  72 g/m
Min. Biegeradius:  25 mm
Temperaturbereich:  -30 bis +80°C
Zugkraft:  2 daN
Länge:  10m
Farbe:  schwarz
Ausgeschrieben:
Fabrikat:  Shure
Typ:  AC010K
oder gleichwertiger Art
Angeboten (Vom Bieter einzutragen):
Fabrikat:'.......................................'
Typ:'.......................................'</t>
  </si>
  <si>
    <t>10.03.004</t>
  </si>
  <si>
    <t>Shure_UA8100** Antennenleitung, dämpfungsarm, 30m</t>
  </si>
  <si>
    <t>Antennenleitung, dämpfungsarm
Extrem Dämpfungsarme Antennenleitung konfektioniert  mit beidseitigem BNC-Anschluss.
Technische Daten
Wellenwiederstand:  50 Ohm
Durchmesser:  7,3 mm
max. Frequenz:  6 GHz
Innenleiter:  Cu-Litze, sauerstoffarm
19 x 0,37 mm
Innenleiter Ø:  1,85 mm
Dielektrikum:  PE, low-loss Compound
Dielektrikum Ø:  5,0 mm
Typ. Dämpfung (dB/100 m @ 20°C)
300 MHz  11,2
432 MHz  13,6
500 MHz  14,72
800 MHz  19,0
1000 MHz  21,52
Gewicht:  72 g/m
Min. Biegeradius:  25 mm
Temperaturbereich:  -30 bis +80°C
Zugkraft:  2 daN
Länge:  30m
Farbe:  schwarz
Ausgeschrieben:
Fabrikat:  Shure
Typ:  UA8100
oder gleichwertiger Art
Angeboten (Vom Bieter einzutragen):
Fabrikat:'.......................................'
Typ:'.......................................'</t>
  </si>
  <si>
    <t>10.03.005</t>
  </si>
  <si>
    <t>Shure_A13HDB** Antennenhalterung Wand/Tisch mit Flansch</t>
  </si>
  <si>
    <t>Antennenhalterung Wand/Tisch mit Flansch
Befestigungs-Flansch mit 5/8" Gewinde für die Montage von Schwanenhals- bzw. Mikrofonklemmen auf Tischen bzw. an Wänden.
Farbe:schwarz
Ausgeschrieben:
Fabrikat:  SHURE
Typ:  A13HDB
oder gleichwertiger Art
Angeboten (Vom Bieter einzutragen):
Fabrikat:'.......................................'
Typ:'.......................................'</t>
  </si>
  <si>
    <t>10.03.006</t>
  </si>
  <si>
    <t>Wandhalterung für UHF-Richtantenne mit Schwanenhals</t>
  </si>
  <si>
    <t>Wandhalterung für UHF-Richtantenne mit Schwanenhals
Wandhalterung für UHF-Richtantenne mit Schwanenhals zur Ausrichtung der Antennen in beliebigem Winkel.
Die Wandhalterung besteht aus Konsole oder (Tisch-)Flansch zur Montage an Wand oder Decke und einem Schwanenhals-Element (ca. 300mm) mit 3/8" Gewinde.
Farbe:schwarz
Ausgeschrieben:
Fabrikat:  K&amp;M - König&amp;Meyer
Typ:  Typ 221 d und Typ 224
oder gleichwertiger Art
Angeboten (Vom Bieter einzutragen):
Fabrikat:'.......................................'
Typ:'.......................................'</t>
  </si>
  <si>
    <t>10.03.210</t>
  </si>
  <si>
    <t>Shure_UABiasT-E** Inline Power Adapter für Bias-Spannung, BNC/BNC</t>
  </si>
  <si>
    <t>Inline Power Adapter für Bias-Spannung, BNC/BNC
Inline Power Adapter zur Einspeisung von 12V Bias-Spannung zur Versorgung von aktivem Antennenzubehör über die Koax-Leitung.
Mindestanforderungen
Mindestens zwei aktive Verbraucher (z.B. aktive Antennenverstärker) können gespeist werden
Anschlüsse für ankommendes und abgehendes Kabel als BNC-Kupplung
Technische Daten:
Bias-Spannung:  12V
Impedanz:  50 Ohm
Bias-Spannung:  12,4 V DC (max.)
Max. Eingangsleistung:  12,4 V DC, 400 mA (max.)
Einfügungsdämpfung:  &lt;1 dB
Steckertyp:  BNC, 50 Ohm
HF-Frequenzbereich:  400 - 1000 MHz
Abmessungen (BxHxT):  67 x 25,5 x 49 mm
Gewicht:  49 g
gefordertes Zubehör:
externes Netzteil
Ausgeschrieben:
Fabrikat: SHURE
Typ: UABIAST-E
oder gleichwertiger Art
Angeboten (Vom Bieter einzutragen):
Fabrikat:'.......................................'
Typ:'.......................................'</t>
  </si>
  <si>
    <t>10.03.220</t>
  </si>
  <si>
    <t>Bias-Upgrade, Modifikation der passiven Anntennenweiche</t>
  </si>
  <si>
    <t>Bias-Upgrade, Modifikation der passiven Anntennenweiche
Herstellerseitige Modifikation des in Vorpos. beschriebenen passiven UHF-Antennenverteiler-/ Kombinierungssystems zur Durchleitung der Bias-Spannung</t>
  </si>
  <si>
    <t>10.03.221</t>
  </si>
  <si>
    <t>Shure_UA221** Passives UHF-Antennenverteiler/Combinersystem</t>
  </si>
  <si>
    <t>Passives UHF-Antennenverteiler/Combinersystem
für die Signalverteilung eines Antennen-Paares auf zwei Diversity-Empfänger oder zur Summierung von zwei Antennen auf einen Sender
Alle Ein- und Ausgänge der Weiche sind BNC-Kupplungen
Technische Daten:
HF-Frequenzbereich: 10 - 1000 MHz
Durchgangspegeldämpfung: max. 2 dB
Antennenanschlüsse: BNC, 50 Ohm
Abmessungen (H x B x T):63,5 x 48 x 23 mm
Gewicht: 45g
Im Lieferumfang enthaltenes Zubehör:
4x Anschlusskabel  BNC-BNC
2x Adapter-Stecker BNC-BNC
2x Durchgangsbuchse BNC, verschraubbar
Ausgeschrieben:
Fabrikat:  Shure
Typ:  UA221
oder gleichwertiger Art
Angeboten (Vom Bieter einzutragen):
Fabrikat:'.......................................'
Typ:'.......................................'</t>
  </si>
  <si>
    <t>10.03.222</t>
  </si>
  <si>
    <t>Shure_UA221+DC Mod.** Passives UHF-Antennenverteiler/-Combiner Set mit DC-Mod.</t>
  </si>
  <si>
    <t>Passives UHF-Antennenverteiler/-Combiner Set mit DC-Mod.
Passives UHF-Antennenverteiler/Kombinierungssystem für die Signalverteilung eines Antennen-Paares auf zwei Diversity-Empfänger oder zur Summierung von zwei Antennen auf einen Sender
inklusive Bias-Upgrade, Herstellerseitige Modifikation zur Durchleitung der Bias-Spannung an beide Antennenabgänge.
Alle Ein- und Ausgänge der Weiche sind BNC-Kupplungen
Technische Daten:
HF-Frequenzbereich: 10 - 1000 MHz
Durchgangspegeldämpfung: max. 2 dB
Antennenanschlüsse: BNC, 50 Ohm
Abmessungen (HxBxT): 63,5 x 48 x 23 mm
Gewicht: 45g
gefordertes Zubehör:
4x Anschlusskabel BNC-BNC
2x Adapter-Stecker BNC-BNC
2x Durchgangsbuchse BNC, verschraubbar
Ausgeschrieben:
Fabrikat: Shure
Typ: UA221 inkl. DC-Option
oder gleichwertiger Art
Angeboten (Vom Bieter einzutragen):
Fabrikat:'.......................................'
Typ:'.......................................'</t>
  </si>
  <si>
    <t>10.03.421</t>
  </si>
  <si>
    <t>Shure_PA421B-E** Breitbandiger aktiver 4-fach Antennen-Combiner, Bias schaltbar</t>
  </si>
  <si>
    <t>Breitbandiger aktiver 4-fach Antennen-Combiner, Bias schaltbar
Breitbandiger aktiver UHF-Antennen-Combiner für die Zusammenschaltung von bis zu vier Antennen-(ausgangs-) Signalen z.B. von In-Ear Monitoring Sendern oder abgesetzter (aktiver) Empfangsantennen
Mindestanforderungen
vier Antennensignaleingänge (BNC),
zusätzlicher passiver Antennen-Combiner 2 in 1 auf der Frontseite (BNC)
Bereitstellung der DC-Stromversorgung (4x) für die angeschlossenen IEM-Sender,
BNC-BNC und DC-Anschlusskabel zur Stromversorgung sind im Lieferumfang enthalten
Netzschalter und vier LEDs als Eingangspegelidentifikation auf der Frontseite
Bias-Spannung zur Versorgung aktiver Komponenten schaltbar (intern)
Technische Daten:
HF-Frequenzbereich:  470 - 952 MHz
Systemverstärkung:  +0/-5 dB
max. HF Eingangsleistung:  24 dBm (250 mW) pro Kanal
Ausgangspegelverstärkung:  1 dB (-0,5 bis 3 dB)
Antennenanschlüsse:  BNC, 50 Ohm
Betriebsspannung:  100-240 V~, 50/60 Hz
Max. Eingangsleistung:  120 W
Max. Stromaufnahme:  0,42 - 1,0 A
Betriebstemperatur:  -18° C bis +57° C
Ausgangsleistung (DC-Ausg.):  15 V, je 660 mA
Abmessungen (B x H x T):  482,6 x 43,3 x 331 mm
19"/1HE,
Gewicht:  4,53 kg
Ausgeschrieben:
Fabrikat:  SHURE
Typ:  PA421B-E
oder gleichwertiger Art
Angeboten (Vom Bieter einzutragen):
Fabrikat:'.......................................'
Typ:'.......................................'</t>
  </si>
  <si>
    <t>10.03.422</t>
  </si>
  <si>
    <t>EoL-Shure_PA421A-E** Breitbandiger aktiver 4-fach Antennen-Combiner</t>
  </si>
  <si>
    <t>Breitbandiger aktiver 4-fach Antennen-Combiner
Breitbandiger aktiver UHF-Antennen-Combiner für die Zusammenschaltung von bis zu vier Antennen-(ausgangs-) Signalen z.B. von In-Ear Monitoring Sendern oder abgesetzten (passiven) Empfangsantennen
Mindestanforderungen
vier Antennensignaleingänge (BNC),
zusätzlicher passiver Antennen-Combiner 2 in 1 auf der Frontseite (BNC)
Bereitstellung der DC-Stromversorgung (4x) für die angeschlossenen IEM-Sender,
BNC-BNC und DC-Anschlusskabel zur Stromversorgung sind im Lieferumfang enthalten
Netzschalter und vier LEDs als Eingangspegelidentifikation auf der Frontseite
Technische Daten:
HF-Frequenzbereich:  470 - 952 MHz
Systemverstärkung:  +0/-5 dB
max. HF Eingangsleistung:  24 dBm (250 mW) pro Kanal
Ausgangspegelverstärkung:  1 dB (-0,5 bis 3 dB)
Antennenanschlüsse:  BNC, 50 Ohm
Betriebsspannung:  100-240 V~, 50/60 Hz
Eingangsleistung:  max. 120 W
Stromaufnahme:  max. 0,42 - 1,0 A
Betriebstemperatur:  -18° C bis +57° C
Ausgangsleistung (DC-Ausg.):  15 V, je 660 mA
Abmessungen (B x H x T):  482,6 x 43,3 x 331 mm
19"/1HE,
Gewicht:  4,53 kg
Ausgeschrieben:
Fabrikat:  SHURE
Typ:  PA421A-E
oder gleichwertiger Art
Angeboten (Vom Bieter einzutragen):
Fabrikat:'.......................................'
Typ:'.......................................'</t>
  </si>
  <si>
    <t>10.03.423</t>
  </si>
  <si>
    <t>Shure_PA821B-E** Breitbandiger aktiver 8-fach Antennen-Combiner, Bias schaltbar</t>
  </si>
  <si>
    <t>Breitbandiger aktiver 8-fach Antennen-Combiner, Bias schaltbar
Breitbandiger aktiver (Class-A) UHF-Antennen-Combiner für die Addierung von bis zu acht Antennen-(ausgangs-) Signalen z.B. von In-Ear Monitoring Sendern oder abgesetzten (aktiven) Empfangsantennen
Mindestanforderungen
Acht Antennensignaleingänge (BNC), ein Summen Ausgang
zusätzlicher passiver Antennen-Combiner 2 in 1 auf der Frontseite (BNC)
BNC-BNC im Lieferumfang enthalten
Netzschalter und acht LEDs als Eingangspegelidentifikation auf der Frontseite
Bias-Spannung zur Versorgung aktiver Komponenten schaltbar (intern)
Technische Daten:
HF-Frequenzbereich:  470 - 952 MHz
Systemverstärkung:  +0/-5 dB
max. HF Eingangsleistung:  24 dBm (250 mW) pro Kanal
Ausgangspegelverstärkung:  1 dB (-0,5 bis 3 dB)
Antennenanschlüsse:  BNC, 50 Ohm
Betriebsspannung:  100-240 V~, 50/60 Hz
Max. Eingangsleistung:  100 W
Max. Stromaufnahme:  0,42 - 1,0 A
Betriebstemperatur:  -18° C bis +57° C
Ausgangsleistung (DC-Ausg.):  15 V, je 660 mA
Abmessungen (B x H x T):  482,6 x 43,3 x 331 mm
19"/1HE,
Gewicht:  4,53 kg
Ausgeschrieben:
Fabrikat:  SHURE
Typ:  PA-821B-E mit DC-Modifikation
oder gleichwertiger Art
Angeboten (Vom Bieter einzutragen):
Fabrikat:'.......................................'
Typ:'.......................................'</t>
  </si>
  <si>
    <t>10.03.424</t>
  </si>
  <si>
    <t>EoL-Shure_PA821A-E** Breitbandiger aktiver 8-fach Antennen-Combiner</t>
  </si>
  <si>
    <t>Breitbandiger aktiver 8-fach Antennen-Combiner, 12Vmod.
Breitbandiger aktiver (Class-A) UHF-Antennen-Combiner für die Addierung von bis zu acht Antennen-(ausgangs-) Signalen z.B. von In-Ear Monitoring Sendern oder abgesetzten (passiven) Empfangsantennen
Mindestanforderungen
Acht Antennensignaleingänge (BNC), ein Summen Ausgang
zusätzlicher passiver Antennen-Combiner 2 in 1 auf der Frontseite (BNC)
BNC-BNC im Lieferumfang enthalten
Netzschalter und acht LEDs als Eingangspegelidentifikation auf der Frontseite
Technische Daten:
HF-Frequenzbereich:  470 - 952 MHz
Systemverstärkung:  +0/-5 dB
max. HF Eingangsleistung:  24 dBm (250 mW) pro Kanal
Ausgangspegelverstärkung:  1 dB (-0,5 bis 3 dB)
Antennenanschlüsse:  BNC, 50 Ohm
Betriebsspannung:  100-240 V~, 50/60 Hz
Max. Eingangsleistung:  100 W
Max. Stromaufnahme:  0,42 - 1,0 A
Betriebstemperatur:  -18° C bis +57° C
Ausgangsleistung (DC-Ausg.):  15 V, je 660 mA
Abmessungen (B x H x T):  482,6 x 43,3 x 331 mm
19"/1HE,
Gewicht:  4,53 kg
Ausgeschrieben:
Fabrikat:  SHURE
Typ:  PA-821B-E
oder gleichwertiger Art
Angeboten (Vom Bieter einzutragen):
Fabrikat:'.......................................'
Typ:'.......................................'</t>
  </si>
  <si>
    <t>10.03.505</t>
  </si>
  <si>
    <t>Shure_UA505** Montagematerial für abgesetzte Antenne</t>
  </si>
  <si>
    <t>Montagematerial für abgesetzte Antenne
(Wand-)Montageset für die abgesetzte Montage einer Lambda -½ -Antenne,
bestehend aus:
Montagewinkel
BNC-Adapter
Ausgeschrieben:
Fabrikat:  Shure
Typ:  UA505
oder gleichwertiger Art
Angeboten (Vom Bieter einzutragen):
Fabrikat:'.......................................'
Typ:'.......................................'</t>
  </si>
  <si>
    <t>10.03.820</t>
  </si>
  <si>
    <t>Shure_UA8-** Lambda-1/2-Antenne</t>
  </si>
  <si>
    <t>Lambda-½-Antenne
Lambda-½ Rundstrahl-Antenne abgestimmt auf den Frequenzbereich der UHF-Empfänger.
Ein anwinkelbarer BNC-Steckverbinder erlaubt die direkte Montage an Antennenweichen oder Empfängern mit BNC-Steckverbindung.
verfügbar in den Frequenzvarianten:
470-542 MHz (UA8-470-542 )
518-598 MHz (UA8-518-598 )
554-638 MHz (UA8-554-638 )
572-596 MHz (UA8-572-596 )
578-638 MHz (UA8-578-638 )
596-698 MHz (UA8-596-698 )
626-698 MHz (UA8-626-698 )
670-742 MHz (UA8-670-742 )
690-746 MHz (UA8-690-746 )
694-758 MHz (UA8-694-758 )
710-790 MHz (UA8-710-790 )
740-814 MHz (UA8-740-814 )
750-822 MHz (UA8-750-822 )
774-865 MHz (UA8-774-865 )
Ausgeschrieben:
Fabrikat:  SHURE
Typ:  UA8-*
oder gleichwertiger Art
Angeboten (Vom Bieter einzutragen):
Fabrikat:'.......................................'
Typ:'.......................................'</t>
  </si>
  <si>
    <t>10.03.830</t>
  </si>
  <si>
    <t>Shure_UA834WB** Aktiver UHF-Verstärker mit schaltbarer Verstärkung</t>
  </si>
  <si>
    <t>Aktiver UHF-Verstärker mit schaltbarer Verstärkung
Aktiver, rauscharmer UHF-Verstärker mit schaltbarer Verstärkung (3dB/10dB), Ausführung zur Wand- oder Deckenmontage.
Zur Kompensation von Verlusten bei größeren Kabellängen.
Die benötigte 12V-Versorgungsspannung wird von den nachfolgenden aktiven Komponenten (Antennenverteiler, Funkempfänger oder Bias-Inserter) über das Anschlusskabel bereitgestellt.
.
Mindestanforderungen
LED-Betriebsanzeige,
Anschlüsse für Antenne und abgehendes Kabel als BNC-Kupplung
Bereitstellung der DC-Stromversorgung (4x) für die angeschlossenen IEM-Sender,
Kann wahlweise auch auf Mikrofonstativ montiert werden
Technische Daten:
HF-Frequenzbereich:  470 - 900 MHz
Systemverstärkung:  +0/+3dB/+10dB
Antennenanschlüsse:  BNC, 50 Ohm
Leistungsaufnahme:  0,6 W (upsih;0,72 W) bei 12 V DC
Abmessungen (B x H x T):  112 x 66,7 x 31 mm
Gewicht:  280 g
Ausgeschrieben:
Fabrikat:  SHURE
Typ:  UA834WB
oder gleichwertiger Art
Angeboten (Vom Bieter einzutragen):
Fabrikat:'.......................................'
Typ:'.......................................'</t>
  </si>
  <si>
    <t>10.03.843</t>
  </si>
  <si>
    <t>Shure_UA844+SWB-E** Breitbandiger aktiver 4-fach Antennenverteiler, kask.</t>
  </si>
  <si>
    <t>Breitbandiger aktiver 4-fach Antennenverteiler, kaskadierbar
Breitbandiges aktives UHF-Antennenverteiler-System für drahtlose Audioübertragung mit dediziertem Kaskadier-Ausgang.
Inklusiver aller BNC-BNC Anschlusskabel für vier Diversity-Empfänger sowie der DC-Anschlusskabel zur Stromversorgung der UHF-Empfänger zur Vermeidung der Einzelspeisung über einzelne Steckernetzteile.
DC-Speisung am Antennen-Eingang zur Versorgung aktiver Komponenten wie Antennen oder Boostern.
Der Kaskadier-Ausgang kann auch für den Anschluss eines fünften Receivers genutzt werden.
Mindestanforderungen:
ein Antennenpaar-Eingang
vier Antennenpaar-Ausgängefür Receiver
ein Antennenpaar-Ausgang für Kaskadierung oder Receiver
vier 12V DC Anschlüsse.
DC-Speisung am Antennen-Eingang
Technische Daten:
HF-Frequenzbereich:  470 - 960 MHz
Ausgangspegelverstärkung:  1 dB (-0,5 bis 3 dB)
Antennenanschlüsse:  BNC, 50 Ohm
Betriebsspannung:  14 - 18 V (externes Netzteil)
Ausgangsspannung  14 - 18 V DC, mind. 2.45 A
Bias-Spannung:  15V DC, mind. 125 mA (2x)
Abmessungen (B x H x T): 482,6 x 44,5 x 171,5 mm
19"/1HE
Gewicht: 1,62 kg
Im Lieferumfang mindestens enthaltenes Zubehör:
4 Stk  DC-Anschlusskabel, verschraubbar
4 Stk  DC-Anschlusskabel, ohne Verriegelung
10 Stk  BNC-BNC Verbindungskabel ca. 1,8m
2 Stk  BNC-BNC Verbindungskabel ca. 0,5m
2 Stk  BNC-Durchgangsverbinder
Ausgeschrieben:
Fabrikat:  SHURE
Typ:  UA844+SWB-E
oder gleichwertiger Art
Angeboten (Vom Bieter einzutragen):
Fabrikat:'.......................................'
Typ:'.......................................'</t>
  </si>
  <si>
    <t>10.03.844</t>
  </si>
  <si>
    <t>Shure_UA844+SWB/LC-E** Breitbandiger aktiver 4-fach Antennenverteiler, kask</t>
  </si>
  <si>
    <t>Breitbandiger aktiver 4-fach Antennenverteiler, kaskadierbar
Breitbandiges aktives UHF-Antennenverteiler-System für drahtlose Audioübertragung mit dediziertem Kaskadier-Ausgang.
Inklusive vier DC-Anschlusskabel zur Stromversorgung der UHF-Empfänger zur Vermeidung der Einzelspeisung über einzelne Steckernetzteile.
DC-Speisung am Antennen-Eingang zur Versorgung aktiver Komponenten wie Antennen oder Boostern.
Der Kaskadier-Ausgang kann auch für den Anschluss eines fünften Receivers genutzt werden.
Mindestanforderungen:
ein Antennenpaar-Eingang
vier Antennenpaar-Ausgängefür Receiver
ein Antennenpaar-Ausgang für Kaskadierung oder Receiver
vier 12V DC Anschlüsse.
DC-Speisung am Antennen-Eingang
Technische Daten:
HF-Frequenzbereich:  470 - 960 MHz
Ausgangspegelverstärkung:  1 dB (-0,5 bis 3 dB)
Antennenanschlüsse:  BNC, 50 Ohm
Betriebsspannung:  14 - 18 V (externes Netzteil)
Ausgangsspannung  14 - 18 V DC, mind. 2.45 A
Bias-Spannung:  15V DC, mind. 125 mA (2x)
Abmessungen (B x H x T): 482,6 x 44,5 x 171,5 mm
19"/1HE
Gewicht: 1,62 kg
Im Lieferumfang mindestens enthaltenes Zubehör:
4 Stk  DC-Anschlusskabel, ohne Verriegelung
2 Stk  BNC-BNC Verbindungskabel ca. 0,5m
2 Stk  BNC-Durchgangsverbinder
Ausgeschrieben:
Fabrikat:  SHURE
Typ:  UA844+SWB/LC-E
oder gleichwertiger Art
Angeboten (Vom Bieter einzutragen):
Fabrikat:'.......................................'
Typ:'.......................................'</t>
  </si>
  <si>
    <t>10.03.845</t>
  </si>
  <si>
    <t>Shure_UA845UWB-E** Breitbandiger aktiver 4-fach  Antennenverteiler, Cascade</t>
  </si>
  <si>
    <t>Breitbandiger aktiver 4-fach Antennenverteiler, Cascade
Breitbandiger aktiver 4-fach  Antennenverteiler mit Cascade Out für drahtlose Audioübertragung.
Frequenzband in 5 Stufen umschaltbar zwischen 174 MHz und 1805 MHz
Mindestanforderungen:
Ein Antennenpaar-Eingang, vier Antennenpaar-Ausgänge;
vier 12V Anschlüsse.
zusätzliche Kaskadierungsausgänge für den Anschluss weiterer Antennenverteiler (BNC).
Frequenzbereich wählbar VHF , UHF, 1,2GHz, 1,5GHz oder 1,8GHz.
DC-Speisung am Antenneneingang zur Versorgung aktiver Antennen
zwei frontseitige Bohrungen erlauben mittels BNC-Durchgangsbuchsen die Montage von Antennen und Durchverbindung zum rückseitigen Antenneneingang, (werksseitig durch Blindstopfen verschlossen).
Integriertes Netzteil
Inklusive Kabelsatz für vier Diversity-Empfänger (BNC-BNC) sowie DC-Anschlusskabel zur Stromversorgung der Empfänger (Vermeidung der Einzelspeisung über Steckernetzteile).
Technische Daten:
HF-Frequenzbereich:
Band 1:    174 bis   216 MHz
Band 2:    470 bis   960 MHz
Band 3:  1240 bis 1260 MHz
Band 4:  1492 bis 1525 MHz
Band 5:  1785 bis 1805 MHz
Ausgangspegelverstärkung:
Antennenausgänge:  -2 dB bis 2 dB
Kaskadierungsausgänge:  -1 dB bis 1 dB
Antennenanschlüsse:  BNC, 50 Ohm
Betriebsspannung:  110-240V~, 50-60Hz, 63mA
Abmessungen (BxHxT):  483 x 44,5 x 295,3 mm
19"/1HE
Gewicht: 3,32 kg
Ausgeschrieben:
Fabrikat:  Shure
Typ:  UA845UWB-E
oder gleichwertiger Art
Angeboten (Vom Bieter einzutragen):
Fabrikat: '.......................................' 
Typ: '.......................................'</t>
  </si>
  <si>
    <t>10.03.860</t>
  </si>
  <si>
    <t>Shure_UA860WB** Breitbandige Rundstrahl-Antenne, passiv</t>
  </si>
  <si>
    <t>Breitbandige Rundstrahl-Antenne, passiv
Passive (omnidirektionale) Rundstrahl-Antenne für breitbandige Anwendungen inklusive 5/8" Stativklammer als Montagevorrichtung,
Mindestanforderungen:
Wetterbeständig für Outdoor-Anwendungen
Bruchfest
Antennenausgang als BNB-Kupplung
Technische Daten:
HF-Frequenzbereich:470-1100 MHz
Stehwellenverhältnis: 2:1 (50 Ohm)
Abmessung (L x D): 318 x 64 mm
Gewicht:275 g
Farbe: schwarz-matt
Im Lieferumfang enthaltenes Zubehör:
3/8"-5/8" Reduzierteil
60cm BNC-Kabel
7,5m BNC Kabel
Stativklammer
Ausgeschrieben:
Fabrikat:SHURE
Typ:UA860WB
oder gleichwertiger Art
Angeboten (Vom Bieter einzutragen):
Fabrikat:'.......................................'
Typ:'.......................................'</t>
  </si>
  <si>
    <t>10.03.864</t>
  </si>
  <si>
    <t>Shure_UA864Lo** Aktive UHF-Antenne in Flachformgehäuse (470-698MHz)</t>
  </si>
  <si>
    <t>Aktive UHF-Antenne in Flachformgehäuse (470-698MHz)
Aktive, breitbandige Antenne in Flachformgehäuse für Decken- oder Wandmontage.
Das Gehäuse der Antenne ist neutral Weiß gehalten.
Lackierfähige Abdeckung ermöglicht das Erscheinungsbild der Antenne jeder Raumumgebung anzupassen.
Mindestanforderungen:
Verstärkung mittels Schiebeschalter wählbar
(-20 dB, -10 dB, 0 dB, +10 dB)
Variable Kabelführung zur BNC-Ausgangsbuchse
(Auslass horizontal oder vertikal).
Antenne kann ohne Werkzeug auf die vorab montierte Wandhalterung gesteckt werden.
Antennen-Öffnungswinkel 100 Grad.
LED Anzeigen für die Gain-Einstellung und HF-Übersteuerung.
Passiver Betrieb der Antenne - ohne Bias-Spannung - ist möglich.
Technische Daten:
HF-Frequenzbereich:  470 - 698 MHz
Impedanz:  50 Ohm
Stromaufnahme:  max. 75mA
(10-15 V DC)
Antennengewinn:  mind. 2,5 dBi
Empfangsmuster:  100° (3 dB Keulenbreite)
Abmessung (H x B x T): 176 x 176 x 51 mm
Gewicht:487 g
Farbe:weiß, lackierbar
Ausgeschrieben:
Fabrikat:  Shure
Typ:  UA864Lo
oder gleichwertige Art
Angeboten (Vom Bieter einzutragen):
Fabrikat:'.......................................'
Typ:'.......................................'</t>
  </si>
  <si>
    <t>10.03.865</t>
  </si>
  <si>
    <t>Shure_UA864Hi** Aktive UHF-Antenne in Flachformgehäuse (530-790MHz)</t>
  </si>
  <si>
    <t>Aktive UHF-Antenne in Flachformgehäuse (530-790MHz)
Aktive, breitbandige Antenne in Flachformgehäuse für Decken- oder Wandmontage.
Das Gehäuse der Antenne ist neutral Weiß gehalten.
Lackierfähige Abdeckung ermöglicht das Erscheinungsbild der Antenne jeder Raumumgebung anzupassen.
Mindestanforderungen:
Verstärkung mittels Schiebeschalter wählbar
(-20 dB, -10 dB, 0 dB, +10 dB)
Variable Kabelführung zur BNC-Ausgangsbuchse
(Auslass horizontal oder vertikal).
Antenne kann ohne Werkzeug auf die vorab montierte Wandhalterung gesteckt werden.
Antennen-Öffnungswinkel 95 Grad.
LED Anzeigen für die Gain-Einstellung und HF-Übersteuerung.
Passiver Betrieb der Antenne - ohne Bias-Spannung - ist möglich.
Technische Daten:
HF-Frequenzbereich:  530 - 790 MHz
Impedanz:  50 Ohm
Stromaufnahme:  max. 75mA
(10-15 V DC)
Antennengewinn:  mind. 3,0 dBi
Empfangsmuster:  95° (3 dB Keulenbreite)
Abmessung (H x B x T): 176 x 176 x 51 mm
Gewicht:487 g
Farbe:weiß, lackierbar
Ausgeschrieben:
Fabrikat:  Shure
Typ:  UA864HI
oder gleichwertige Art
Angeboten (Vom Bieter einzutragen):
Fabrikat:'.......................................'
Typ:'.......................................'</t>
  </si>
  <si>
    <t>10.03.870</t>
  </si>
  <si>
    <t>EoL-Shure_UA870WB** Aktive UHF-Richtantenne 100°</t>
  </si>
  <si>
    <t>Aktive UHF-Richtantenne 100°
Aktive logarithmische, periodische Richtantenne mit integriertem Vorverstärker für UHF-Bereich
Mindestanforderungen:
Verstärkung 6 dB oder 12 dB, schaltbar.
Passive Abschwächung 0dB, -6 dB,
Verstärkungsfaktor-Anzeige
6 dB: Grüne LED
12 dB: Rote LED
mechanischer Anschluss mit 3/8"-Aufnahme für Stative oder Wand- bzw. Deckenhalterungen
Schwenkadapter bruchfest, von 0º bis 90º Grad einstellbar
mit 5/8 Zoll -27 Standardgewinde
inklusive Reduzierteil 3/8"-5/8",
Technische Daten:
HF-Frequenzbereich:
UA870A 782-810 MHz
UA870KK838-862 MHz
UA870MB800-830 MHz
UA870MC774-782 MHz
UA870UB692-716 MHz
UA870WB500-900 MHz
Leistungsaufnahme
(12 V Gleichspannung)0,81 W (+/-0,3 W)
Antennengewinn: 7 dB (+/-1 dB)
Empfangsmuster100° (3 dB Keulenbreite): Grenzempfindlichkeit:4,5 dB (typisch)
6,0 dB (maximal)
Abmessung (H x B x T): 226 x 234 x 41 mm
Gewicht:227 g
Ausgeschrieben:
Fabrikat:  Shure
Typ:  UA870WB
oder gleichwertiger Art
Angeboten (Vom Bieter einzutragen):
Fabrikat:'.......................................'
Typ:'.......................................'</t>
  </si>
  <si>
    <t>10.03.874</t>
  </si>
  <si>
    <t>Shure_UA874WB** Aktive UHF-Richtantenne 70°</t>
  </si>
  <si>
    <t>Aktive UHF-Richtantenne 70°
Aktive logarithmische, periodische Richtantenne mit integriertem Vorverstärker für UHF-Bereich
Mindestanforderungen:
Verstärkung 6 dB oder 12 dB, schaltbar.
Passive Abschwächung 0dB, -6 dB,
Verstärkungsfaktor-Anzeige
6 dB: Grüne LED
12 dB: Rote LED
mechanischer Anschluss mit 3/8"-Aufnahme für Stative oder Wand- bzw. Deckenhalterungen
Schwenkadapter bruchfest, von 0º bis 90º Grad einstellbar
mit 5/8 Zoll -27 Standardgewinde
inklusive Reduzierteil 3/8"-5/8",
Technische Daten:
HF-Frequenzbereich (E):470 - 900 MHz
Impedanz:50 Ohm
Stromaufnahme: 75mA (10-15 V DC)
Antennengewinn: 7,5 dBi
Empfangsmuster:70° (3 dB Keulenbreite)
Abmessung (H x B x T): 316 x 359 x 36 mm
Gewicht:317 g
Farbe:schwarz
Ausgeschrieben:
Fabrikat:  Shure
Typ:  UA874WB
oder gleichwertiger Art
Angeboten (Vom Bieter einzutragen):
Fabrikat: '.......................................' 
Typ: '.......................................'</t>
  </si>
  <si>
    <t>10.04</t>
  </si>
  <si>
    <t>InEar Monitoring</t>
  </si>
  <si>
    <t>10.04.101</t>
  </si>
  <si>
    <t>Shure_P10TE** UHF-Funksender für In-Ear-Monitoring, 2 Kanäle</t>
  </si>
  <si>
    <t>UHF-Funksender für In-Ear-Monitoring, 2 Kanäle
Professioneller zweikanaliger und netzwerkfähiger UH-Funksender für In-Ear-Monitoring
Mindestanforderungen
Audio Reference Companding
digitaler Stereo-Encoder für bessere Kanaltrennung
kompatibel mit P9R/P10R Taschenempfänger
steuer- und überwachbar über Netzwerk
Voreinstellung der Empfängerkonfiguration über IR-Synchronisation am Sender (Kanalname, Cue Mode, Mono-/Stereo-oder Mix-Mode, Limiter, max. Kopfhörerlautstärke, L/R-Balance) möglich
Point To Point Modus zum Betrieb mit UHF-R Empfängern
frontseitiger HF-Mute-Schalter pro Kanal für sicheres Setup im Livebetrieb
frontseitige Audiopegelanpassung und LED Anzeige mit Übersteuerungsanzeige
schaltbare Eingangsempfindlichkeit +4dB/-10dB
Bedienung und Einstellung über hintergrundbeleuchtetes Multifunktions-LC-Display, Tasten und Drehinkrement-Geber zur
sym. Klinken-/ XLR-Kombinationseingang, Loopausgänge über symmetrische Klinke
regelbarer Kopfhöreranschluss (3,5mm)
Lieferbare Frequenzversionen:
(470 - 542 MHz) = G10E
(554 - 626 MHz) = J8E
(596 - 668 MHz) = K10E
(626 - 698 MHz) = L8E
(670 - 742 MHz) =  L9E
(710 - 790 MHz) = P8
(750 - 822 MHz) = Q22E
(abhängig von nationalen Vorschriften können Frequenzversionen und Verfügbarkeit abweichen)
Technische Daten:
Schaltbandbreite:  80MHz
Kompatible Frequenzen:  40
Ausgangsleistung:  10/50 mW
Frequenzgang:  35 Hz bis 15 kHz)
MPX-Pilotton: .19kHz (+/-0,3kHz)
Frequenzhub:  +/-34kHz
Ausgangswiderstand Antenne:  50 Ohm
Abmessungen (B x H x T):  483 x 42 x 363 mm
entsprechend 19"/1HE
Gewicht:  4700g
Stromaufnahme (max.):  230V/0,5A
Ausgeschrieben:
Fabrikat:  SHURE
Typ:  P10TE
oder gleichwertiger Art
Angeboten (Vom Bieter einzutragen):
Fabrikat:  '.......................................'
Typ:  '.......................................'</t>
  </si>
  <si>
    <t>10.04.104</t>
  </si>
  <si>
    <t>Shure_P10R** UHF-Taschenempfänger für In-Ear Monitoring, Diversity</t>
  </si>
  <si>
    <t>UHF-Taschenempfänger für In-Ear Monitoring, Diversity
Professioneller UHF Stereo-In-Ear-Taschen-Empfänger
Mindestanforderungen
Audio Reference Companding,
echtes Antennendiversity,
Scan und Sync-Funktion zum automatischen Einstellen freier Übertragungsfrequenzen
automatische HF-Pegelkontrolle
kompatibel mit P10T In-Ear-Monitoring Sender
Cue-Mode zum Abhören aller Übertragungsfrequenzen im Feld
Diverse Einstellungen über IR-Synchronisation am Sender möglich (Stereo/Mix-Funktion, Limiter, max. Kopfhörerlautstärke, L/R-Balance
dreifarbige Batteriezustands-LED, blaue HF-Betriebsanzeige,
Kopfhörerlautstärkeregler auf der Oberseite,
Bedientasten und hintergrundbeleuchtetes Multifunktions-LC Display sicher vor Fehlbedienung unter Batteriefachdeckel,
schaltbarer Höhen-EQ-Boost bei 10kHz
abnehmbare Sendeantenne
Betrieb mit 2xAA-Batterien oder optionalem Li-Ion System-Akku
Ausführung als Aluminiumgehäuse
Lieferbare Frequenzversionen:
(470 - 542 MHz) = G10E
(554 - 626 MHz) = J8E
(596 - 668 MHz) = K10E
(626 - 698 MHz) = L8E
(670 - 742 MHz) =  L9E
(710 - 790 MHz) = P8
(750 - 822 MHz) = Q22E
(abhängig von nationalen Vorschriften können Frequenzversionen und Verfügbarkeit abweichen)
Technische Daten
Schaltbandbreite:  80MHz
Kompatible Frequenzen:  40
Frequenzgang:  38 Hz bis 15 kHz)
MPX-Pilotton:  19kHz (+/-0,3kHz)
Frequenzhub:  +/-34kHz
Antenneneingang:  50 Ohm
Triband-HF-Filterung:  30,5 MHz (bei -3 dB)
Aktive HF-Verstärkung:  31 dB
Nachbarkanal-Unterdrückung:  &gt;70 dB
Intermod.-Unterdrückung:  &gt;50 dB
Blocking:  &gt;80 dB
Spiegelfreq.-Unterdrückung:  &gt;90 dB
Signal-Rauschabstand:  90dB
NF-Ausgangsleistung:  100mW
(bei 1kHz/&lt;1% Klirrfaktor,
bei 32 Ohm Last)
Minimaler Lastwiderstand:  9,5 Ohm
Höhenanhebung:  +2/+4 dB schaltbar bei 10 kHz
Abmessungen (B x H x T):  66 x 99 x 23 mm
Gewicht:  186g
Batteriestandzeit (max.):  7 Std. (2xAA Batterie)
8 Std. (Li-Ion-Alkku)
Ausgeschrieben:
Fabrikat:  SHURE
Typ:  P10R
oder gleichwertiger Art
Angeboten (Vom Bieter einzutragen):
Fabrikat:  '.......................................'
Typ:  '.......................................'</t>
  </si>
  <si>
    <t>10.04.105</t>
  </si>
  <si>
    <t>Shure_P10R+** UHF-Taschenempfänger für In-Ear Monitoring, Diversity</t>
  </si>
  <si>
    <t>UHF-Taschenempfänger für In-Ear Monitoring, Diversity
Professioneller UHF Stereo-In-Ear-Taschen-Empfänger mit fortschrittlicher DSP-Technologie
Mindestanforderungen:
Audio Reference Companding,
echtes Antennendiversity,
Scan und Sync-Funktion zum automatischen Einstellen freier Übertragungsfrequenzen
automatische HF-Pegelkontrolle
kompatibel mit P10T In-Ear-Monitoring Sender
Cue-Mode zum Abhören aller Übertragungsfrequenzen im Feld
Diverse Einstellungen über IR-Synchronisation am Sender möglich (Stereo/Mix-Funktion, Limiter, max. Kopfhörerlautstärke, L/R-Balance
dreifarbige Batteriezustands-LED, blaue HF-Betriebsanzeige,
Kopfhörerlautstärkeregler auf der Oberseite,
Bedientasten und hintergrundbeleuchtetes Multifunktions-LC Display sicher vor Fehlbedienung unter Batteriefachdeckel,
abnehmbare Sendeantenne
Betrieb mit 2xAA-Batterien oder optionalem Li-Ion System-Akku
Ausführung als Aluminiumgehäuse
4-Band parametrischer Equalizer
Volume Lock Funktion
Energiesparmodus (Power Save Mode)
Mindestens in folgenden Frequenzversionen lieferbar:
(470 - 542 MHz) = G10E
(554 - 626 MHz) = J8E
(596 - 668 MHz) = K10E
(626 - 698 MHz) = L8E
(670 - 742 MHz) =  L9E
(750 - 822 MHz) = Q22E
Technische Daten:
Schaltbandbreite:  72-80 MHz
Kompatible Frequenzen:  mind. 39
Frequenzgang:  38 Hz bis 15 kHz)
MPX-Pilotton:  19kHz (+/-0,3kHz)
Frequenzhub:  +/-34kHz
Antenneneingang:  50 Ohm
Triband-HF-Filterung:  30,5 MHz (bei -3 dB)
Aktive HF-Verstärkung:  31 dB
Nachbarkanal-Unterdrückung:  &gt;70 dB
Intermod.-Unterdrückung:  &gt;70 dB
Blocking:  &gt;80 dB
Spiegelfreq.-Unterdrückung:  &gt;90 dB
Signal-Rauschabstand:  90dB
NF-Ausgangsleistung:  100mW
(bei 1kHz/&lt;1% Klirrfaktor,
bei 16 Ohm Last)
Minimaler Lastwiderstand:  4 Ohm
Volume Limiter:  0 dB bis -48dB
schaltbar in 3 dB Schritten
Batteriestandzeit:
Li-Ion Akku:  mind. 7 Std.
2xAA Batterie:  mind. 4-6 Std.
Abmessungen (B x H x T):  66 x 99 x 23 mm
Gewicht:  186g
Leitfabrikat der Planung:
Fabrikat:  SHURE
Typ:  P10R+
oder gleichwertiger Art
Angeboten (Vom Bieter einzutragen):
Fabrikat: '.......................................'
Typ: '.......................................'</t>
  </si>
  <si>
    <t>10.04.421</t>
  </si>
  <si>
    <t>Shure_PA-421B-E** Breitbandiger aktiver 4-fach Antennen-Combiner</t>
  </si>
  <si>
    <t>Breitbandiger aktiver 4-fach Antennen-Combiner
Breitbandiger aktiver UHF Antennen-Combiner für die Addierung von bis zu vier Antennen-Ausgangssignalen kommend von In-Ear Monitoring Sendern
Mindestanforderungen
vier Antennensignaleingänge (BNC),
zusätzlicher passiver Antennen-Combiner 2 in 1 auf der Frontseite (BNC)
Bereitstellung der DC-Stromversorgung (4x) für die angeschlossenen IEM-Sender,
BNC-BNC und DC-Anschlusskabel zur Stromversorgung sind im Lieferumfang enthalten
Netzschalter und vier LEDs als Eingangspegelidentifikation auf der Frontseite
Technische Daten:
HF-Frequenzbereich:  470 - 952 MHz
Systemverstärkung:  +0/-5 dB
max. HF Eingangsleistung:  24 dBm (250 mW) pro Kanal
Ausgangspegelverstärkung:  1 dB (-0,5 bis 3 dB)
Antennenanschlüsse:  BNC, 50 Ohm
Betriebsspannung:  100-240 V~, 50/60 Hz
Max. Eingangsleistung:  120 W
Max. Stromaufnahme:  0,42 - 1,0 A
Betriebstemperatur:  -18° C bis +57° C
Ausgangsleistung (DC-Ausg.):  15 V, je 660 mA
Abmessungen (B x H x T):  482,6 x 43,3 x 331 mm
19"/1HE,
Gewicht:  4,53 kg
Fabr.: SHURE
Typ: PA-421-SWB-E
Ausgeschrieben:
Fabrikat:  SHURE
Typ:  PA-421B-E
oder gleichwertiger Art
Angeboten (Vom Bieter einzutragen):
Fabrikat:'.......................................'
Typ:'.......................................'</t>
  </si>
  <si>
    <t>10.04.821</t>
  </si>
  <si>
    <t>Shure_PA-821B-E** Breitbandiger aktiver 8-fach Antennen-Combiner</t>
  </si>
  <si>
    <t>Breitbandiger aktiver 8-fach Antennen-Combiner
Breitbandiger aktiver (Class-A) UHF-Antennen-Combiner für die Addierung von bis zu acht Antennen-Ausgangssignalen kommend von In-Ear Monitoring Sendern
Mindestanforderungen
Acht Antennensignaleingänge (BNC), ein Summen Ausgang
zusätzlicher passiver Antennen-Combiner 2 in 1 auf der Frontseite (BNC)
BNC-BNC im Lieferumfang enthalten
Netzschalter und acht LEDs als Eingangspegelidentifikation auf der Frontseite
Technische Daten:
HF-Frequenzbereich:  470 - 952 MHz
Systemverstärkung:  +0/-5 dB
max. HF Eingangsleistung:  24 dBm (250 mW) pro Kanal
Ausgangspegelverstärkung:  1 dB (-0,5 bis 3 dB)
Antennenanschlüsse:  BNC, 50 Ohm
Betriebsspannung:  100-240 V~, 50/60 Hz
Max. Eingangsleistung:  100 W
Max. Stromaufnahme:  0,42 - 1,0 A
Betriebstemperatur:  -18° C bis +57° C
Ausgangsleistung (DC-Ausg.):  15 V, je 660 mA
Abmessungen (B x H x T):  482,6 x 43,3 x 331 mm
19"/1HE,
Gewicht:  4,53 kg
Fabr.: SHURE
Typ: PA-821-SWB-E
Ausgeschrieben:
Fabrikat:  SHURE
Typ:  PA-821B-E
oder gleichwertiger Art
Angeboten (Vom Bieter einzutragen):
Fabrikat:'.......................................'
Typ:'.......................................'</t>
  </si>
  <si>
    <t>10.05</t>
  </si>
  <si>
    <t>Kopf- und Ohrhörer</t>
  </si>
  <si>
    <t>10.06</t>
  </si>
  <si>
    <t>Mischer und Interfaces</t>
  </si>
  <si>
    <t>10.06.140</t>
  </si>
  <si>
    <t>ShureANI4IN-Block** DANTE Audio Interface mit 4 analogen Eingängen</t>
  </si>
  <si>
    <t>DANTE Audio Interface mit 4 analogen Mic/Line Eingängen inkl. Logic-Funktion und integriertem DSP.
Kompaktes Audio Interface zum Einkoppeln von bis zu vier analogen Signalen in den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Phantomspannung schaltbar pro Kanal
Analoges Gain regelbar
4-Band Parametrischer EQ pro Kanal
Integrierte Summing-Funktion
Link-Funktion für die gemeinsame Bedienung  einzelner Kanäle (Fader und Mute separat)
Einstellungen als Presets speicher- und aufrufbar
Ansteuerbar per TCP/IP-Protokoll
Logic-Funktion über TCP/IP auslesbar
Signal/Clip sowie Status-Anzeigen auf Front und Anschlussseite (abschaltbar)
19" Rackmontage möglich (1/3-19"/ 1HE)
Technische Daten:
Eingänge:  4x Analog Audio, symmetrisch und Logic-In (Phoenix, 5-pin)
Pegel einstellbar (mind. 0 bis 51 dB)
Phasenlage schaltbar
Eingangsimpedanz 150 Ohm
Ausgang:  1x RJ45 (1000 Mbps)
Dante (4 CH, 48 kHz/ 24 Bit)
Frequenzgang:  mind. 20 Hz - 20 kHz
Äquiv. Eigenrauschen:max. -93 dBV (+0dB)/
-119 dBV (+27dB)/
-130 dBV (+51dB)
Dynamic Range:  mind. 113 dB 
(Analog zu Digital)
Latenz:  max. 0.35 ms
Verzerrungen:  &lt; 0,05% 
(@ 1 kHz, 0 dBV Input, 
0 dB analog Gain)
Spannungsversorgung:  PoE nach IEEE 802.3af, Klasse 0
Abmessungen (B x H x T):  140 x 40 x 128mm
Gewicht (netto):  672 g
Gehäuse:  Aluminiumguss
Im Lieferumfang enthaltenes Zubehör:
Montagebügel für Wand- oder Untertisch-Montage
Ausgeschrieben:
Fabrikat:SHURE
Typ:ANI4IN-BLOCK
oder gleichwertiger Art
Angeboten (Vom Bieter einzutragen):
Fabrikat:'.......................................'
Typ:'.......................................'</t>
  </si>
  <si>
    <t>10.06.141</t>
  </si>
  <si>
    <t>ShureANI4IN-XLR** DANTE Audio Interface mit 4 analogen Eingängen</t>
  </si>
  <si>
    <t>DANTE Audio Interface mit 4 analogen Mic/Line Eingängen und integriertem DSP.
Kompaktes Audio Interface zum Einkoppeln von bis zu vier analogen Signalen in den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Phantomspannung schaltbar pro Kanal
Analoges Gain regelbar
4-Band Parametrischer EQ pro Kanal
Integrierte Summing-Funktion
Link-Funktion für die gemeinsame Bedienung  einzelner Kanäle (Fader und Mute separat)
Einstellungen als Presets speicher- und aufrufbar
Ansteuerbar per TCP/IP-Protokoll
Signal/Clip sowie Status-Anzeigen auf Gerätefront (abschaltbar)
19" Rackmontage möglich (1/3-19"/ 1HE)
Technische Daten:
Eingänge:  4x Analog Audio, symmetrisch (XLR3F)
Pegel einstellbar (mind. 0 bis 51 dB)
Phasenlage schaltbar
Eingangsimpedanz 150 Ohm
Ausgang:  1x RJ45 (1000 Mbps)
Dante (4 CH, 48 kHz/ 24 Bit)
Frequenzgang:  mind. 20 Hz - 20 kHz
Äquiv. Eigenrauschen:max. -93 dBV (+0dB)/
-119 dBV (+27dB)/
-130 dBV (+51dB)
Dynamic Range:  mind. 113 dB 
(Analog zu Digital)
Latenz:  max. 0.35 ms
Verzerrungen:  &lt; 0,05% 
(@ 1 kHz, 0 dBV Input, 
0 dB analog Gain)
Spannungsversorgung:  PoE nach IEEE 802.3af, Klasse 0
Abmessungen (B x H x T):  140 x 40 x 128mm
Gewicht (netto):  672 g
Gehäuse:  Aluminiumguss
Im Lieferumfang enthaltenes Zubehör:
Montagebügel für Wand- oder Untertisch-Montage
Ausgeschrieben:
Fabrikat:SHURE
Typ:ANI4IN-BLOCK
oder gleichwertiger Art
Angeboten (Vom Bieter einzutragen):
Fabrikat:'.......................................'
Typ:'.......................................'</t>
  </si>
  <si>
    <t>10.06.221</t>
  </si>
  <si>
    <t>ShureANI22-Block** DANTE Audio Interface 2 Ein- und 2 Ausgänge, Block</t>
  </si>
  <si>
    <t>DANTE Audio Interface mit 2 analogen Ein- und 2 Ausgängen, inkl. Logic-Funktion und integriertem DSP.
Kompaktes Audio Interface zum Aus- bzw. Einkoppeln von je zwei analogen Signalen aus dem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Phantomspannung pro Analog Eingang schaltbar
Gain pro Analog Eingang regelbar
Ausgangspegel der Analog Ausgänge schaltbar (Mic/Aux/Line-Level)
Ein- und Ausgangspegel kanalweise einstellbar (-Inf. bis +30dB))
4-Band Parametrischer EQ pro Kanal
Integrierte Summing-Funktion
Link-Funktion für die gemeinsame Bedienung einzelner Kanäle (Fader und Mute separat)
Einstellungen als Presets speicher- und aufrufbar
Ansteuerbar per TCP/IP-Protokoll
Logic-Funktion über TCP/IP auslesbar
Signal/Clip sowie Status-Anzeigen auf Front und Anschlussseite (abschaltbar)
19" Rackmontage möglich (1/3-19"/ 1HE)
Technische Daten:
Eingänge:  2x Analog Audio, symmetrisch und Logic-In (Phoenix, 5-pin)
Pegel einstellbar (mind. 0 bis 51 dB)
Phasenlage schaltbar
Eingangsimpedanz 5 kOhm
Ausgänge:  2x Analog Audio, symmetrisch (Phoenix, 3-pin)
Pegel einstellbar (Line 0dB/ Aux -20dB/ Mic -46dB)
Phase umschaltbar
Ausgangsimpedanz 150 Ohm
Netzwerk:  1x RJ45 (1000 Mbps)
Dante (2In/2Out CH, 48 kHz/ 24 Bit)
Frequenzgang:  mind. 20 to 20,000 Hz
Dynamic Range:  mind. 117 dB
Latenz:  max. 0.71 ms
Verzerrungen:   &lt; 0,05% 
(@ 1 kHz, -20 dBFS Output, 0 dB analog Gain)
SpannungsversorgungPoE nach IEEE 802.3af, Klasse 0
Abmessungen (B x H x T): 140 x 40 x 128mm
Gewicht (netto): 663 g
Gehäuse: Aluminiumguss
gefordertes Zubehör:
Montagebügel für Wand- oder Untertisch-Montage
Ausgeschrieben:
Fabrikat:SHURE
Typ:ANI22-Block
oder gleichwertiger Art
Angeboten (Vom Bieter einzutragen):
Fabrikat:'.......................................'
Typ:'.......................................'</t>
  </si>
  <si>
    <t>10.06.222</t>
  </si>
  <si>
    <t>ShureANI22-XLR** DANTE Audio Interface 2 Ein- und 2 Ausgänge, XLR</t>
  </si>
  <si>
    <t>DANTE Audio Interface mit 2 analogen Ein- und 2 Ausgängen, inkl. integriertem DSP.
Kompaktes Audio Interface zum Aus- bzw. Einkoppeln von je zwei analogen Signalen aus dem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Phantomspannung pro Analog Eingang schaltbar
Gain pro Analog Eingang regelbar
Ausgangspegel der Analog Ausgänge schaltbar (Mic/Aux/Line-Level)
Ein- und Ausgangspegel kanalweise einstellbar (-Inf. bis +30dB))
4-Band Parametrischer EQ pro Kanal
Integrierte Summing-Funktion
Link-Funktion für die gemeinsame Bedienung einzelner Kanäle (Fader und Mute separat)
Einstellungen als Presets speicher- und aufrufbar
Ansteuerbar per TCP/IP-Protokoll
Signal/Clip sowie Status-Anzeigen auf Front und Anschlussseite (abschaltbar)
19" Rackmontage möglich (1/3-19"/ 1HE)
Technische Daten:
Eingänge:  2x Analog Audio, XLR3f
Pegel einstellbar (mind. 0 bis 51 dB)
Phasenlage schaltbar
Eingangsimpedanz 5 kOhm
Ausgänge:  2x Analog Audio, XLR3m
Pegel einstellbar (Line 0dB/ Aux -20dB/ Mic -46dB)
Phase umschaltbar
Ausgangsimpedanz 150 Ohm
Netzwerk:  1x RJ45 (1000 Mbps)
Dante (2In/2Out CH, 48 kHz/ 24 Bit)
Frequenzgang:  mind. 20 to 20,000 Hz
Dynamic Range:  mind. 117 dB
Latenz:  max. 0.71 ms
Verzerrungen:   &lt; 0,05% 
(@ 1 kHz, -20 dBFS Output, 0 dB analog Gain)
SpannungsversorgungPoE nach IEEE 802.3af, Klasse 0
Abmessungen (B x H x T): 140 x 40 x 128mm
Gewicht (netto): 663 g
Gehäuse: Aluminiumguss
gefordertes Zubehör:
Montagebügel für Wand- oder Untertisch-Montage
Ausgeschrieben:
Fabrikat:SHURE
Typ:ANI22-XLRoder gleichwertiger Art
Angeboten (Vom Bieter einzutragen):
Fabrikat:'.......................................'
Typ:'.......................................'</t>
  </si>
  <si>
    <t>10.06.240</t>
  </si>
  <si>
    <t>ShureANI4Out-XLR** DANTE Audio Interface mit 4 analogen Ausgängen</t>
  </si>
  <si>
    <t>DANTE Audio Interface mit 4 analogen Ausgängen und integriertem DSP.
Kompaktes Audio Interface zum Auskoppeln von vier analogen Signalen aus dem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Ausgangspegel kanalweise einstellbar (-Inf bis +30dB))
4-Band Parametrischer EQ pro Kanal
Integrierte Summing-Funktion
Link-Funktion für die gemeinsame Bedienung  einzelner Kanäle (Fader und Mute separat)
Einstellungen als Presets speicher- und aufrufbar
Ansteuerbar per TCP/IP-Protokoll
Signal/Clip sowie Status-Anzeigen auf Gerätefront (abschaltbar)
19" Rackmontage möglich (1/3-19"/ 1HE)
Technische Daten:
Eingang:  1x RJ45 (1000 Mbps)
Dante (4 CH, 48 kHz/ 24 Bit)
Ausgänge:  4x Analog Audio, symmetrisch (XLR3m)
Pegel einstellbar (Line 0dB/ Aux -20dB/ Mic -46dB)
Phase umschaltbar
Ausgangsimpedanz 150 Ohm
Frequenzgang:  mind. 20 to 20,000 Hz
Dynamic Range:  mind. 117 dB
Latenz:  max. 0.71 ms
Verzerrungen:   &lt; 0,05% 
(@ 1 kHz, -20 dBFS Output, 0 dB analog Gain)
SpannungsversorgungPoE nach IEEE 802.3af, Klasse 0
Abmessungen (B x H x T): 140 x 40 x 128mm
Gewicht (netto): 663 g
Gehäuse: Aluminiumguss
Im Lieferumfang enthaltenes Zubehör:
Montagebügel für Wand- oder Untertisch-Montage
Ausgeschrieben:
Fabrikat:SHURE
Typ:ANI4OUT-XLR
oder gleichwertiger Art
Angeboten (Vom Bieter einzutragen):
Fabrikat:'.......................................'
Typ:'.......................................'
Link-Funktion für die gemeinsame Bedienung  einzelner Kanäle (Fader und Mute separat)</t>
  </si>
  <si>
    <t>10.06.241</t>
  </si>
  <si>
    <t>ShureANI4Out-Block** DANTE Audio Interface mit 4 analogen Ausgängen</t>
  </si>
  <si>
    <t>DANTE Audio Interface mit 4 analogen Ausgängen und integriertem DSP.
Kompaktes Audio Interface zum Auskoppeln von vier analogen Signalen aus dem netzwerkgestützten Dante-Bus.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Ausgangspegel kanalweise einstellbar (-Inf bis +30dB))
4-Band Parametrischer EQ pro Kanal
Integrierte Summing-Funktion
Link-Funktion für die gemeinsame Bedienung  einzelner Kanäle (Fader und Mute separat)
Einstellungen als Presets speicher- und aufrufbar
Ansteuerbar per TCP/IP-Protokoll
Signal/Clip sowie Status-Anzeigen auf Front und Anschlussseite (abschaltbar)
19" Rackmontage möglich (1/3-19"/ 1HE)
Technische Daten:
Eingang:  1x RJ45 (1000 Mbps)
Dante (4 CH, 48 kHz/ 24 Bit)
Ausgänge:  4x Analog Audio, symmetrisch (Phoenix, 3-pin)
Pegel einstellbar (Line 0dB/ Aux -20dB/ Mic -46dB)
Phase umschaltbar
Ausgangsimpedanz 150 Ohm
Frequenzgang:  mind. 20 to 20,000 Hz
Dynamic Range:  mind. 117 dB
Latenz:  max. 0.71 ms
Verzerrungen:   &lt; 0,05% 
(@ 1 kHz, -20 dBFS Output, 0 dB analog Gain)
SpannungsversorgungPoE nach IEEE 802.3af, Klasse 0
Abmessungen (B x H x T): 140 x 40 x 128mm
Gewicht (netto): 663 g
Gehäuse: Aluminiumguss
Im Lieferumfang enthaltenes Zubehör:
Montagebügel für Wand- oder Untertisch-Montage
Ausgeschrieben:
Fabrikat:SHURE
Typ:ANI4OUT-BLOCK
oder gleichwertiger Art
Angeboten (Vom Bieter einzutragen):
Fabrikat:'.......................................'
Typ:'.......................................'</t>
  </si>
  <si>
    <t>10.06.264</t>
  </si>
  <si>
    <t>ShureANIUSB-Matrix**  DANTE Audio Interface USB, Matrix-Fkt</t>
  </si>
  <si>
    <t>DANTE Audio Interface mit USB-Schnittstelle, analogem In- und Output mit Matrix-Funktion und integriertem DSP.
Kompaktes Audio Interface zum Aus- bzw. Einkoppeln von Signalen aus dem netzwerkgestützten Dante-Bus.
Dante-Schnittstelle mit 4x Input- und 2x Output-Kanälen
Bidirektionale Audio-Schnittstelle über USB mit generischem Treiber für Win und MacOS-Systeme.
Analoger Ein- und Ausgang
Matrix-Mixer zum individuellen Verschalten und Mixen aller Eingangssignale auf die Ausgänge
Steuerung und Bedienung erfolgt über integriertes HTML5 Browser-Interface.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Spannungsversorgung erfolgt per PoE über den Netzwerkanschluss.
Mindestanforderungen:
generischer USB Treiber für Win- und MacOS-Systeme.
Eingangspegel am Analog Eingang einstellbar (Aux/Line)
Ausgangspegel des analogen Ausgangs an die Senke anpassbar (Mic/Aux/Line-Level)
Alle Ein- und Ausgangspegel kanalweise einstellbar (-Inf. bis +30dB))
Matrix-Mixer-Funktion
Parametrischer 4-Band EQ in den USB- und Analog- Ausgängen
Limiter-Funktion in allen Ausgängen
Link-Funktion für die gemeinsame Bedienung  einzelner Kanäle (Fader und Mute separat)
Einstellungen als Presets speicher- und aufrufbar
Ansteuerbar per TCP/IP-Protokoll
Signal/Clip sowie Status-Anzeigen auf Front und Anschlussseite (abschaltbar)
19" Rackmontage möglich (1/3-19"/ 1HE)
Technische Daten:
Eingänge:  1x Analog Audio, symmetrisch (Phoenix, 3-pin)
Pegel einstellbar (Line 0dB/ Aux -20dB)
Eingangsimpedanz 5 kOhm
Ausgänge:  1x Analog Audio, symmetrisch (Phoenix, 3-pin)
Pegel einstellbar (Line 0dB/ Aux -20dB/ Mic -46dB)
Phase umschaltbar
Ausgangsimpedanz 150 Ohm
USB:  1 CH Input und 1 CH Output (USB-B) 
USB2.0, generischer USB Treiber
Netzwerk:  1x RJ45 (1000 Mbps)
Dante (4In/2Out CH, 48 kHz/ 24 Bit)
Frequenzgang:  mind. 20 to 20,000 Hz
Dynamic Range:  mind. 117 dB
Latenz:  max. 0.71 ms
Verzerrungen:   &lt; 0,05% 
(@ 1 kHz, -20 dBFS Output, 0 dB analog Gain)
SpannungsversorgungPoE nach IEEE 802.3af, Klasse 0
Abmessungen (B x H x T): 140 x 40 x 128mm
Gewicht (netto): 663 g
Gehäuse: Aluminiumguss
gefordertes Zubehör:
Montagebügel für Wand- oder Untertisch-Montage
Ausgeschrieben:
Fabrikat:SHURE
Typ:ANIUSB-Matrix
oder gleichwertiger Art
Angeboten (Vom Bieter einzutragen):
Fabrikat:'.......................................'
Typ:'.......................................'</t>
  </si>
  <si>
    <t>10.06.300</t>
  </si>
  <si>
    <t>ShureP300-IMX** Audio Conferencing Prozessor mit AEC</t>
  </si>
  <si>
    <t>Audio Conferencing Prozessor mit AEC und Automix
Kompakter Digitaler Audioprozessor mit fixer Signalstruktur optimiert für AV Conferencing-Anwendungen mit höchstmöglicher Sprachverständlichkeit.
Dante-Schnittstelle mit insgesamt 10x Input- und 2x Output-Kanälen, 2x Analoge Ein- und 2x Ausgänge, bidirektionale Audio-Schnittstelle über USB mit generischem Treiber für Win und MacOS-Systeme sowie 3,5mm Klinke (4 polig) z.B. zur Anbindung gängiger Mobiltelefone.
Matrix-Mixer zum individuellen Verschalten und Mixen der Eingangssignale auf die Ausgänge
Konfiguration, Steuerung und Bedienung erfolgen über integriertes HTML5 Browser-Interface oder von externem System per TCP/IP.
Der Zugriff auf das Browser-Interface kann mit individuellem Passwort geschützt werden.
Die Audiosignale können zur Übertragung im Netzwerk nach dem Advanced Encryption Standard mit 256-bit (AES-256) abhörsicher verschlüsselt werden.
Der für die Decodierung erforderliche Key wird sowohl in den sendenden als auch allen zum Empfang vorgesehenen Geräten (Audio-Interfaces oder Prozessoren) eingetragen und über den Passwortzugang geschützt.
Die Spannungsversorgung erfolgt per PoE+ über den Netzwerkanschluss.
Mindestanforderungen:
8 Mikrofonkanäle via Dante mit kanalweise schaltbarem AEC, Noise Reduction, Automatic Gain Control und Automatik-Mix Funktion
Automatik-Mix Sektion verfügt über mehrere vorgefertigte Betriebsarten, darunter ein Modus mit optimiertem Automix Algorithmus für die Kombination mit (Decken-) Mikrofon-Arrays. 
Die vorgegebenen Betriebsmodi bleiben weiterhin durch den Benutzer anpassbar.
generischer USB Treiber für Win- und MacOS-Systeme.
Alle Ein- und Ausgangspegel kanalweise einstellbar 
(-Inf. bis +30dB))
Parametrischer 4-Band EQ in allen Ein- und Ausgängen
Link-Funktion für die gemeinsame Bedienung einzelner Kanäle (Fader und Mute separat)
Logik-Steuerung des Automixers kompatibel zur Mute-Funktion von Softcodecs wie Zoom oder Skype for Business
Einstellungen als Presets speicher- und aufrufbar
Ansteuerbar per TCP/IP-Protokoll
Signal/Clip sowie Status-Anzeigen auf Front und Anschlussseite (abschaltbar)
Spannungsversorgung über PoE+
19" Rackmontage möglich (1/2-19"/ 1HE)
Technische Daten:
Eingänge:  2x Analog Audio,
symmetrisch (Phoenix, 3-pin) Pegel einstellbar (Line 0dB/ Aux -20dB)
Eingangsimpedanz 5 kOhm
Ausgänge:  2x Analog Audio, symmetrisch (Phoenix, 3-pin)
Pegel einstellbar (Line 0dB/ Aux -20dB/ Mic -46dB)
Phase umschaltbar
Ausgangsimpedanz 150 Ohm
USB:  1 CH Input und 1 CH Output (USB-B)
USB2.0, generischer USB Treiber
Mobil:  1x Analog In/Out
4-polige Klinkenbuchse (TRRS) 3,5mm
Netzwerk:  1x RJ45 (1000 Mbps)
Dante (10x In/2x Out CH, 
48 kHz/ 24 Bit)
Frequenzgang:  mind. 20 to 20,000 Hz
Dynamic Range:  mind. 117 dB
Latenz:  max. 0.71 ms
Verzerrungen:  &lt; 0,05%
(@ 1 kHz, -20 dBFS 
Output, 0 dB analog Gain)
Spannungsversorgung:  PoE+
Abmessungen (B x H x T):  209 x 40 x 226mm
Gewicht (netto):  663 g
Gehäuse:  Aluminiumguss
gefordertes Zubehör:
Montagebügel für Wand- oder Untertisch-Montage
Audiokabel 3,5mm Klinke 4-Polig Stecker - Stecker
Ausgeschrieben:
Fabrikat:SHURE
Typ:P300-IMX
oder gleichwertiger Art
Angeboten (Vom Bieter einzutragen):
Fabrikat:'.......................................'
Typ:'.......................................'</t>
  </si>
  <si>
    <t>10.06.410</t>
  </si>
  <si>
    <t>ShureSCM410E** Automatischer Mikrofonmischer, 4 Kanäle</t>
  </si>
  <si>
    <t>Automatischer Mikrofonmischer,
4-Kanaliger Automatikmischer im 1HE 1/2-19" Gehäuse mit IntelliMix-Schaltkreis für klare, verständliche Sprachübertragung auch bei mehreren gleichzeitig geöffneten Mikrofonkanälen und schnelle, geräuschlose Mikrofonwahl, die sich automatisch an Veränderungen von Hintergrundgeräuschen anpasst.
IntelliMix basiert auf folgenden Funktionsprinzipien:
NAT - Noise Adaptive Threshold, für kontinuierliche Abstimmung der Aktivierungspegel je Kanal.
NOMA - Number of Open Microphones Attenuation, Automatische Anpassung der Summen-Verstärkung beim Öffnen weiterer Mikrofone.
(-3dB im Ausgang pro Verdopplung der Anzahl offener Mikrofone)
MaxBus, Aktiviert nur einen Kanal je Schallquelle, um Kammfilter-Effekte zu vermeiden.
LMLO - Last Mic Lock-On, Das zuletzt aktivierte Mikrofon bleibt geöffnet, bis ein anderes Mikrofon aktiviert wird.
Mindestanforderungen
4x Eingänge (Mikrofon-/Line-Pegel umschaltbar), zuschaltbare Phantomspannung
Pro Eingangskanal: Lautstärkeregler und 2-Band Equalizer, zweifarbige LED zur Signalanzeige
1x Summenausgang (kurzschlussfest)
Anschlüsse jeweils symmetrische XLR-SteckerLED-Kette zur Anzeige des Summenpegels
zuschaltbarer Limiter.
Logikterminal (25-poliger SubD-Stecker) mit Gate-Out, Mute-In, Override-In Funktionen für einzelne Kanäle.
Linkmöglichkeit mit anderen Shure Mischern.
Technische Daten
Übertragungsbereich:  50 Hz bis 20 kHz, +/-2 dB
(-3 dB Grenzfrequenz bei 25 Hz)
Klirrfaktor:  &lt; 0,1% (+4 dBu Ausgangspegel)
Eigenrauschen:  -125 dBV (150 Ohm Quelle)
Gleichtaktunterdrückung:  &gt; 70 dB (bei 1 kHz)
Schaltzeiten der Eingänge
Ansprechzeit:   4 ms
Haltezeit:  0,4 s (/ 1s schaltbar)
Abklingzeit:  0,5 s
Signaldämpfung (Mute):  13 dB
Begrenzer
Schwellwert:+16 dBm
Ansprechzeit:  2 ms
Abklingzeit:  300 ms
Betriebsspannung:  230 V, 50/60 Hz
Stromaufnahme:  50 mA
Betriebstemperaturbereich:  0° - 60° C
Abmessungen (B x H x T):  219 x 44 x 267 mm
Gewicht:  1,75 kg
Ausgeschrieben:
Fabrikat:Shure
Typ:SCM810E
oder gleichwertiger Art
Angeboten (Vom Bieter einzutragen):
Fabrikat:'.......................................'
Typ:'.......................................'</t>
  </si>
  <si>
    <t>10.06.810</t>
  </si>
  <si>
    <t>ShureSCM810E** Automatischer Mikrofonmischer, 8 Kanäle</t>
  </si>
  <si>
    <t>Automatischer Mikrofonmischer,
8-Kanaliger Automatikmischer im 1HE 1/2-19" Gehäuse mit IntelliMix-Schaltkreis für klare, verständliche Sprachübertragung auch bei mehreren gleichzeitig geöffneten Mikrofonkanälen und schnelle, geräuschlose Mikrofonwahl, die sich automatisch an Veränderungen von Hintergrundgeräuschen anpasst..
IntelliMix basiert auf folgenden Funktionsprinzipien:
NAT - Noise Adaptive Threshold, für kontinuierliche Abstimmung der Aktivierungspegel je Kanal.
NOMA - Number of Open Microphones Attenuation, Automatische Anpassung der Summen-Verstärkung beim Öffnen weiterer Mikrofone.
(-3dB im Ausgang pro Verdopplung der Anzahl offener Mikrofone)
MaxBus, Aktiviert nur einen Kanal je Schallquelle, um Kammfilter-Effekte zu vermeiden.
LMLO - Last Mic Lock-On, Das zuletzt aktivierte Mikrofon bleibt geöffnet, bis ein anderes Mikrofon aktiviert wird.
Mindestanforderungen
8x Eingänge (Mikrofon-/Line-Pegel umschaltbar), zuschaltbare Phantomspannung
Pro Eingangskanal: Lautstärkeregler und 2-Band Equalizer, zweifarbige LED zur Signalanzeige sowie durch interne Modifikationen einstellbarer, unsymmetrischer Direktausgang (6,3 mm Klinke).
1x Aux-Eingang,
1x Summenausgang (kurzschlussfest)
Anschlüsse jeweils symmetrische Euroblock-Stecker, sowie frontseitiger Kopfhöreranschluss.
LED-Kette zur Anzeige des Summenpegels
zuschaltbarer Limiter.
Logikterminal (25-poliger SubD-Stecker) mit Gate-Out, Mute-In, Override-In Funktionen für einzelne Kanäle.
Linkmöglichkeit bis zu 50 Geräte (400 Kanäle).
Technische Daten
Übertragungsbereich:  50 Hz bis 20 kHz, +/-2 dB
(-3 dB Grenzfrequenz bei 25 Hz)
Klirrfaktor:  &lt; 0,1% (+18 dBV Ausgangspegel)
Eigenrauschen:  -125 dBV (150 Ohm Quelle)
Gleichtaktunterdrückung:  &gt; 70 dB (bei 1 kHz)
Schaltzeiten der Eingänge
Ansprechzeit:   4 ms
Haltezeit:  0,4 s / 1s schaltbar
Abklingzeit:  0,5 s
Signaldämpfung (Mute):  15 dB (auf -8 schaltbar)
Begrenzer Schwellwert:
schaltbar:  off/ +4/ +8/ +16 dBm
Ansprechzeit:  2 ms
Abklingzeit:  300 ms
Betriebsspannung:  230 V, 50/60 Hz
Stromaufnahme:  200 mA
Betriebstemperaturbereich:  0° - 60° C
Abmessungen (B x H x T):  483 x 44,5 x 317 mm
19"/1HE
Gewicht:  4,3 kg
Ausgeschrieben:
Fabrikat:Shure
Typ:SCM810E
oder gleichwertiger Art
Angeboten (Vom Bieter einzutragen):
Fabrikat:'.......................................'
Typ:'.......................................'</t>
  </si>
  <si>
    <t>10.06.820</t>
  </si>
  <si>
    <t>ShureSCM820E** Digitaler Automatikmischer, 8 Kanäle</t>
  </si>
  <si>
    <t>Digitaler Automatikmischer
8-Kanaliger Automatikmischer im 1HE 19" Gehäuse mit zwei separeten Mix-Bussen und IntelliMix-Algorhthmus für klare, verständliche Sprachübertragung auch bei mehreren gleichzeitig geöffneten Mikrofonkanälen.
Die 8 Eingänge des Mischers sind umschaltbar zwischen Mic- und Line-Pegel.
Darüber hinaus steht ein Aux-Pegel Eingang zur Verfügung.
Die beiden Ausgangskanäle sind ebenfalls umschaltbar zwischen Mic- und Line-Pegel.
Zur Anbindung anderer Geräte sowie externer Audio-Prozessoren ist der Automatikmischer mit Direktausgängen für jeden Eingangskanal ausgestattet. Die Schnittstellen auf der Rückseite des Gerätes sind als Phoenix-Stecker ausgeführt.
Der Automatikmischer ist in der Lage für jeden Eingangskanal zwischen konstantem Hintergrund-Störgeräusch und dem eigentlichen Nutzsignal zu unterscheiden, sodass ausschließlich Eingangssignale, welche das Hintergrundgeräusch übersteigen, zu einer Aktivierung des Kanals führen. Der Aktivierungsschwellwert erfährt dabei eine kontinuierliche Anpassung. Der Mischer verhindert das öffnen mehrerer Kanäle, welche mit demselben Audiosignal angeregt werden. Dabei wird das zuletzt aktivierte Mikrofon solange offen gehalten, bis ein anderes Mikrofon aktiv geschaltet wird. Das Gerät ist in der Lage für den Mix-Ausgang die Signalverstärkung entsprechend zu dämpfen, wenn sich die Anzahl der aktivierten Mikrofone verdoppelt.
Das System stellt eine Wahlmöglichkeit zwischen zwei Arten der Verstärkungsregelung zur Verfügung.
Die Verstärkungsregelung wird anhand der Anzahl der offenen Mikrofone und der Abschaltdämpfung bestimmt.
Ein gemeinsamer Verstärkungsskalierungsfaktor wird auf alle Kanäle angewandt, um eine einheitliche Verstärkung über das gesamte System zu halten.
Das Gate-Verhalten ist wählbar zwischen:
Volle Verstärkung für den Kanal, wenn dieser durchgeschaltet wird.
Die Verstärkung wird abgestuft in Relation zum Signalpegel des Kanals angewendet.
Dabei sind Haltezeiten, Anstiegs- und Abfallzeiten regelbar um den Klang nach eigenem Bedarf abstimmen zu können.
Um die genannten Merkmale zu kombinieren, sind drei voreingestellte Automatikmischer-Arten verfügbar. Die vorgegebenen Betriebsmodi bleiben weiterhin durch den Benutzer anpassbar.
Der manuelle Betriebsmodus ermöglicht es, das Gerät wie einen normalen Audiomischer zu betreiben.
In einem Dualmischer-Modus kann ein Eingangssignal oder alle Eingangssignale zu zwei unabhängigen Ausgangsbussen, mit unterschiedlichen Mischermodi, gleichzeitig durchgeleitet werden. Optional kann das Gerät über eine Erweiterungskarte die Audiosignale auch über eine Ethernet-Schnittstelle mit Dante-Protokoll ausgeben.
Bis zu vier Automatikmischer können automatisch, ohne Netzwerkswitch miteinander verbunden werden. Unter Zuhilfenahme eines Gigabit Netzwerkswitches ist eine Kombination von bis zu 12 Mischern mit insgesamt bis zu 96 Kanälen möglich.
Per Einstellknopf für jeden Eingangskanal lassen sich folgende Funktionen erreichen:
Verstärkung: Einstellen der Ausgangskanalverstärkung
Hochpass: Einstellen der Einsatzfrequenz für den Hochpassfilter
Hi-Shelf: Einstellen der Verstärkung oder Absenkung von Signalen bei 5 kHz und darüber.
Kanalpegelanzeige: Zeige den Signalpegel in Echtzeit auf der Kanalpegelanzeige.
Dämpfungsanzeige: Zeige das Dämpfungsmaß in Echtzeit.
Das System stellt einen Pegelsteller für jeden Mischausgang, eine Anzeige der Limiterfunktion mit LED Pegel- und Spitzenwertanzeige sowie eine Einstellmöglichkeit für den Ausgangspegel der Kopfhörerbuchse zum Abhören des Signals bereit.
Für jeden Mischausgangskanal sind zusätzliche Audioprozessoren, wie sechsbandige, vollparametrische Equalizer sowie Low- und High-Shelvingfilter integriert.
Pro Eingangskanal stehen drei Logik Ein-/Ausgänge zur Verfügung, um Vorrang und Kanal-Mute zu steuern sowie den Gate-Zustand abzufragen. Zum Einrichten und Konfigurieren des Automatikmischers mit Hilfe eines Computers steht eine mehrsprachige, Webbrowser basierte, grafische Benutzerschnittstelle zur Verfügung.
Technische Daten
Frequenzgang:  20 Hz - 20 kHz (+-1 dB)
Dynamikbereich:  20 Hz - 20 kHz, A-bewertet, typisch
Analog-zu-Analog 110 dB
Ausgangsrauschen
(Mix-Ausgang / Direktausgang):  20 Hz - 20 kHz, A-bewertet, ein Kanal offen
Ausgangs-Dämpfungsglied
Line (-0dB):  -90 dBV
Aux (-20dB):  -110 dBV
Mic. (-46dB):  -135 dBV
Äquivalentes Eingangsrauschen: 20 Hz - 20 kHz, A-bewertet
Eingang abgeschlossen mit 150 Ohm
Digital Gain auf +18 dB
Line (-0dB):  -93 dBV
Mic. (+26dB):  -118 dBV
Mic. (+46dB):  -130 dBV
Gesamtklirrfaktor + Rauschen:  1 kHz, + 4dBu (MASTER) auf +0 dB &lt;0,05%
Gleichtaktunterdrückung:  150 Ohm symmetrische Quelle, auf 1 kHz
&gt;70 dB
Analoge Anschlüsse:
Konfiguration:  
Kanal-Eingang
Direkt-Ausgang: Impedanz symmetrisch
Clipping Pegel:  Kanal-Eingänge, aktiv symmetrisch, 5 kOhm:
Line (-0dB):  +20 dBV
Mic. (+26dB):  -6 dBV
Mic. (+46dB):  -26 dBV
Aux-Eingang
Stereo, unsym., 10 kOhm:  +10 dBV
Phantomspannung:  48V, schaltbar je Kanal, 14mA max.
Maximaler Ausgangspegel
Mix-Ausgang
aktiv symmetrisch, 350 Ohm:
Line (-0dB):  +20 dBV
Line (-20dB):  0 dBV
Mic. (-46dB):  -26 dBV
Direktausgang,
Impedanzausgleich, 150 Ohm:  +20 dBV
Digital Signal Processing:
AD/DA Converter:  24-bit, 48 kHz, 113 dB Dynamikbereich
Interne Verarbeitung:  32 Bit
Latenz:  Analog-zu-Analog: 0,51 ms
Gain Regelbereich:
Kanal-Eingang, Mix-Ausgang:  -110 dB - +18 dB
Input Processing:  Low cut, high shelf
Output Processing:  6 Band PEQ (inkl. Low Shelf und High Shelf), Limiter
Netzwerk Interface:  1x  10/100 Mbps Ethernet
Abmessungen (BxHxT):  483mm x 44mm x 366mm
19", 1HE
Gewicht:  5,5 kg
Stromversorgung:  100 - 240 V AC, 50 - 60 Hz, 1A
Betriebstemperatur:  -18° C -  63° C
Ausgeschrieben:
Fabrikat:Shure
Typ:SCM820E
oder gleichwertiger Art
Angeboten (Vom Bieter einzutragen):
Fabrikat:'.......................................'
Typ:'.......................................'</t>
  </si>
  <si>
    <t>10.06.821</t>
  </si>
  <si>
    <t>ShureSCM820-DAN** Digitaler Automatikmischer mit Dante-Schnittstelle</t>
  </si>
  <si>
    <t>Digitaler Automatikmischer
8-Kanaliger Automatikmischer im 1HE 19" Gehäuse mit zwei separeten Mix-Bussen und IntelliMix-Algorhthmus für klare, verständliche Sprachübertragung auch bei mehreren gleichzeitig geöffneten Mikrofonkanälen.
Acht reguläre und ein Aux-Eingagskanal können wahlweise analog (Mic-/Line-Pegel umschaltbar, Aux nur Line) oder mit digitalen Signalen aus dem Dante-Netzwerk beschaltet werden.
Die beiden Ausgangskanäle sind ebenfalls umschaltbar zwischen Mic- und Line-Pegel bzw. können ebenfalls wiederum ins Dante-Netzwerk geroutet werden.
Zur Anbindung anderer Geräte sowie externer Audio-Prozessoren ist der Automatikmischer mit Direktausgängen für jeden Eingangskanal ausgestattet.
Die Anschlüsse auf der Rückseite des Gerätes sind als Phoenix-Stecker ausgeführt.
Der Automatikmischer ist in der Lage für jeden Eingangskanal zwischen konstantem Hintergrund-Störgeräusch und dem eigentlichen Nutzsignal zu unterscheiden, sodass ausschließlich Eingangssignale, welche das Hintergrundgeräusch übersteigen, zu einer Aktivierung des Kanals führen. Der Aktivierungsschwellwert erfährt dabei eine kontinuierliche Anpassung. Der Mischer verhindert das öffnen mehrerer Kanäle, welche mit demselben Audiosignal angeregt werden. Dabei wird das zuletzt aktivierte Mikrofon solange offen gehalten, bis ein anderes Mikrofon aktiv geschaltet wird. Das Gerät ist in der Lage für den Mix-Ausgang die Signalverstärkung entsprechend zu dämpfen, wenn sich die Anzahl der aktivierten Mikrofone verdoppelt.
Das System stellt eine Wahlmöglichkeit zwischen zwei Arten der Verstärkungsregelung zur Verfügung.
Die Verstärkungsregelung wird anhand der Anzahl der offenen Mikrofone und der Abschaltdämpfung bestimmt.
Ein gemeinsamer Verstärkungsskalierungsfaktor wird auf alle Kanäle angewandt, um eine einheitliche Verstärkung über das gesamte System zu halten.
Das Gate-Verhalten ist wählbar zwischen:
Volle Verstärkung für den Kanal, wenn dieser durchgeschaltet wird.
Die Verstärkung wird abgestuft in Relation zum Signalpegel des Kanals angewendet.
Dabei sind Haltezeiten, Anstiegs- und Abfallzeiten regelbar um den Klang nach eigenem Bedarf abstimmen zu können.
Um die genannten Merkmale zu kombinieren, sind drei voreingestellte Automatikmischer-Arten verfügbar. Die vorgegebenen Betriebsmodi bleiben weiterhin durch den Benutzer anpassbar.
Der manuelle Betriebsmodus ermöglicht es, das Gerät wie einen normalen Audiomischer zu betreiben.
In einem Dualmischer-Modus kann ein Eingangssignal oder alle Eingangssignale zu zwei unabhängigen Ausgangsbussen, mit unterschiedlichen Mischermodi, gleichzeitig durchgeleitet werden. Optional kann das Gerät über eine Erweiterungskarte die Audiosignale auch über eine Ethernet-Schnittstelle mit Dante-Protokoll ausgeben.
Bis zu vier Automatikmischer können automatisch, ohne Netzwerkswitch miteinander verbunden werden. Unter Zuhilfenahme eines Gigabit Netzwerkswitches ist eine Kombination von bis zu 12 Mischern mit insgesamt bis zu 96 Kanälen möglich.
Per Einstellknopf für jeden Eingangskanal lassen sich folgende Funktionen erreichen:
Verstärkung: Einstellen der Ausgangskanalverstärkung
Hochpass: Einstellen der Einsatzfrequenz für den Hochpassfilter
Hi-Shelf: Einstellen der Verstärkung oder Absenkung von Signalen bei 5 kHz und darüber.
Kanalpegelanzeige: Zeige den Signalpegel in Echtzeit auf der Kanalpegelanzeige.
Dämpfungsanzeige: Zeige das Dämpfungsmaß in Echtzeit.
Das System stellt einen Pegelsteller für jeden Mischausgang, eine Anzeige der Limiterfunktion mit LED Pegel- und Spitzenwertanzeige sowie eine Einstellmöglichkeit für den Ausgangspegel der Kopfhörerbuchse zum Abhören des Signals bereit.
Für jeden Mischausgangskanal sind zusätzliche Audioprozessoren, wie sechsbandige, vollparametrische Equalizer sowie Low- und High-Shelvingfilter integriert.
Pro Eingangskanal stehen drei Logik Ein-/Ausgänge zur Verfügung, um Vorrang und Kanal-Mute zu steuern sowie den Gate-Zustand abzufragen. Zum Einrichten und Konfigurieren des Automatikmischers mit Hilfe eines Computers steht eine mehrsprachige, Webbrowser basierte, grafische Benutzerschnittstelle zur Verfügung.
Technische Daten
Frequenzgang:  20 Hz - 20 kHz (+-1 dB)
Dynamikbereich:  20 Hz - 20 kHz, A-bewertet, typisch
Analog-zu-Analog 110 dB
Ausgangsrauschen
(Mix-Ausgang / Direktausgang):  20 Hz - 20 kHz, A-bewertet, ein Kanal offen
Ausgangs-Dämpfungsglied
Line (-0dB):  -90 dBV
Aux (-20dB):  -110 dBV
Mic. (-46dB):  -135 dBV
Äquivalentes Eingangsrauschen: 20 Hz - 20 kHz, A-bewertet
Eingang abgeschlossen mit 150 Ohm
Digital Gain auf +18 dB
Line (-0dB):  -93 dBV
Mic. (+26dB):  -118 dBV
Mic. (+46dB):  -130 dBV
Gesamtklirrfaktor + Rauschen:  1 kHz, + 4dBu (MASTER) auf +0 dB &lt;0,05%
Gleichtaktunterdrückung:  150 Ohm symmetrische Quelle, auf 1 kHz
&gt;70 dB
Analoge Anschlüsse:
Clipping Pegel:  Kanal-Eingänge, aktiv symmetrisch, 5 kOhm:
Line (-0dB):  +20 dBV
Mic. (+26dB):  -6 dBV
Mic. (+46dB):  -26 dBV
Aux-Eingang
Stereo, unsym., 10 kOhm:  +10 dBV
Phantomspannung:  48V, schaltbar je Kanal, 14mA max.
Maximaler Ausgangspegel
Mix-Ausgang
aktiv symmetrisch, 350 Ohm:
Line (-0dB):  +20 dBV
Line (-20dB):  0 dBV
Mic. (-46dB):  -26 dBV
Direktausgang,
Impedanzausgleich, 150 Ohm:  +20 dBV
Digital Signal Processing:
AD/DA Converter:  24-bit, 48 kHz, 113 dB Dynamikbereich
Interne Verarbeitung:  32 Bit
Latenz:  Analog-zu-Analog: 0,51 ms
Gain Regelbereich:
Kanal-Eingang, Mix-Ausgang:  -110 dB - +18 dB
Input Processing:  Low cut, high shelf
Output Processing:  6 Band PEQ (inkl. Low Shelf und High Shelf), Limiter
Netzwerk Interface: Dual Port, Gigabit Ethernet, Dante Digitales Audio
Abmessungen (BxHxT):  483mm x 44mm x 366mm
19", 1HE
Gewicht:  5,5 kg
Stromversorgung:  100 - 240 V AC, 50 - 60 Hz, 1A
Betriebstemperatur:  -18° C -  63° C
Ausgeschrieben:
Fabrikat:Shure
Typ:SCM820-DAN
oder gleichwertiger Art
Angeboten (Vom Bieter einzutragen):
Fabrikat:'.......................................'
Typ:'.......................................'</t>
  </si>
  <si>
    <t>10.06.822</t>
  </si>
  <si>
    <t>ShureSCM820-DB25** Digitaler Automatikmischer, 8 Kanäle mit DB25</t>
  </si>
  <si>
    <t>Digitaler Automatikmischer
8-Kanaliger Automatikmischer im 1HE 19" Gehäuse mit zwei separeten Mix-Bussen und IntelliMix-Algorhthmus für klare, verständliche Sprachübertragung auch bei mehreren gleichzeitig geöffneten Mikrofonkanälen.
Die 8 Eingänge des Mischers sind umschaltbar zwischen Mic- und Line-Pegel.
Darüber hinaus steht ein Aux-Pegel Eingang zur Verfügung.
Die beiden Ausgangskanäle sind ebenfalls umschaltbar zwischen Mic- und Line-Pegel.
Zur Anbindung anderer Geräte sowie externer Audio-Prozessoren ist der Automatikmischer mit Direktausgängen für jeden Eingangskanal ausgestattet.
Die Schnittstellen auf der Rückseite des Gerätes sind als XLR- (Mix A/B) sowie zwei 25-polige Sub-D- (Mic-/Line-Eingänge/Direct outs) Anschlüsse ausgeführt, welche mittels Kabelpeitschen auf XLR aufgelöst werden können
Der Automatikmischer ist in der Lage für jeden Eingangskanal zwischen konstantem Hintergrund-Störgeräusch und dem eigentlichen Nutzsignal zu unterscheiden, sodass ausschließlich Eingangssignale, welche das Hintergrundgeräusch übersteigen, zu einer Aktivierung des Kanals führen. Der Aktivierungsschwellwert erfährt dabei eine kontinuierliche Anpassung. Der Mischer verhindert das öffnen mehrerer Kanäle, welche mit demselben Audiosignal angeregt werden. Dabei wird das zuletzt aktivierte Mikrofon solange offen gehalten, bis ein anderes Mikrofon aktiv geschaltet wird. Das Gerät ist in der Lage für den Mix-Ausgang die Signalverstärkung entsprechend zu dämpfen, wenn sich die Anzahl der aktivierten Mikrofone verdoppelt.
Das System stellt eine Wahlmöglichkeit zwischen zwei Arten der Verstärkungsregelung zur Verfügung.
Die Verstärkungsregelung wird anhand der Anzahl der offenen Mikrofone und der Abschaltdämpfung bestimmt.
Ein gemeinsamer Verstärkungsskalierungsfaktor wird auf alle Kanäle angewandt, um eine einheitliche Verstärkung über das gesamte System zu halten.
Das Gate-Verhalten ist wählbar zwischen:
Volle Verstärkung für den Kanal, wenn dieser durchgeschaltet wird.
Die Verstärkung wird abgestuft in Relation zum Signalpegel des Kanals angewendet.
Dabei sind Haltezeiten, Anstiegs- und Abfallzeiten regelbar um den Klang nach eigenem Bedarf abstimmen zu können.
Um die genannten Merkmale zu kombinieren, sind drei voreingestellte Automatikmischer-Arten verfügbar. Die vorgegebenen Betriebsmodi bleiben weiterhin durch den Benutzer anpassbar.
Der manuelle Betriebsmodus ermöglicht es, das Gerät wie einen normalen Audiomischer zu betreiben.
In einem Dualmischer-Modus kann ein Eingangssignal oder alle Eingangssignale zu zwei unabhängigen Ausgangsbussen, mit unterschiedlichen Mischermodi, gleichzeitig durchgeleitet werden. Optional kann das Gerät über eine Erweiterungskarte die Audiosignale auch über eine Ethernet-Schnittstelle mit Dante-Protokoll ausgeben.
Bis zu vier Automatikmischer können automatisch, ohne Netzwerkswitch miteinander verbunden werden. Unter Zuhilfenahme eines Gigabit Netzwerkswitches ist eine Kombination von bis zu 12 Mischern mit insgesamt bis zu 96 Kanälen möglich.
Per Einstellknopf für jeden Eingangskanal lassen sich folgende Funktionen erreichen:
Verstärkung: Einstellen der Ausgangskanalverstärkung
Hochpass: Einstellen der Einsatzfrequenz für den Hochpassfilter
Hi-Shelf: Einstellen der Verstärkung oder Absenkung von Signalen bei 5 kHz und darüber.
Kanalpegelanzeige: Zeige den Signalpegel in Echtzeit auf der Kanalpegelanzeige.
Dämpfungsanzeige: Zeige das Dämpfungsmaß in Echtzeit.
Das System stellt einen Pegelsteller für jeden Mischausgang, eine Anzeige der Limiterfunktion mit LED Pegel- und Spitzenwertanzeige sowie eine Einstellmöglichkeit für den Ausgangspegel der Kopfhörerbuchse zum Abhören des Signals bereit.
Für jeden Mischausgangskanal sind zusätzliche Audioprozessoren, wie sechsbandige, vollparametrische Equalizer sowie Low- und High-Shelvingfilter integriert.
Pro Eingangskanal stehen drei Logik Ein-/Ausgänge zur Verfügung, um Vorrang und Kanal-Mute zu steuern sowie den Gate-Zustand abzufragen. Zum Einrichten und Konfigurieren des Automatikmischers mit Hilfe eines Computers steht eine mehrsprachige, Webbrowser basierte, grafische Benutzerschnittstelle zur Verfügung.
Technische Daten
Frequenzgang:  20 Hz - 20 kHz (+-1 dB)
Dynamikbereich:  20 Hz - 20 kHz, A-bewertet, typisch
Analog-zu-Analog 110 dB
Ausgangsrauschen
(Mix-Ausgang / Direktausgang):  20 Hz - 20 kHz, A-bewertet, ein Kanal offen
Ausgangs-Dämpfungsglied
Line (-0dB):  -90 dBV
Aux (-20dB):  -110 dBV
Mic. (-46dB):  -135 dBV
Äquivalentes Eingangsrauschen: 20 Hz - 20 kHz, A-bewertet
Eingang abgeschlossen mit 150 Ohm
Digital Gain auf +18 dB
Line (-0dB):  -93 dBV
Mic. (+26dB):  -118 dBV
Mic. (+46dB):  -130 dBV
Gesamtklirrfaktor + Rauschen:  1 kHz, + 4dBu (MASTER) auf +0 dB &lt;0,05%
Gleichtaktunterdrückung:  150 Ohm symmetrische Quelle, auf 1 kHz
&gt;70 dB
Analoge Anschlüsse:
Konfiguration:  
Kanal-Eingang
Direkt-Ausgang: Impedanz symmetrisch
Clipping Pegel:  Kanal-Eingänge, aktiv symmetrisch, 5 kOhm:
Line (-0dB):  +20 dBV
Mic. (+26dB):  -6 dBV
Mic. (+46dB):  -26 dBV
Aux-Eingang
Stereo, unsym., 10 kOhm:  +10 dBV
Phantomspannung:  48V, schaltbar je Kanal, 14mA max.
Maximaler Ausgangspegel
Mix-Ausgang
aktiv symmetrisch, 350 Ohm:
Line (-0dB):  +20 dBV
Line (-20dB):  0 dBV
Mic. (-46dB):  -26 dBV
Direktausgang,
Impedanzausgleich, 150 Ohm:  +20 dBV
Digital Signal Processing:
AD/DA Converter:  24-bit, 48 kHz, 113 dB Dynamikbereich
Interne Verarbeitung:  32 Bit
Latenz:  Analog-zu-Analog: 0,51 ms
Gain Regelbereich:
Kanal-Eingang, Mix-Ausgang:  -110 dB - +18 dB
Input Processing:  Low cut, high shelf
Output Processing:  6 Band PEQ (inkl. Low Shelf und High Shelf), Limiter
Netzwerk Interface:  1x  10/100 Mbps Ethernet
Abmessungen (BxHxT):  483mm x 44mm x 366mm
19", 1HE
Gewicht:  5,5 kg
Stromversorgung:  100 - 240 V AC, 50 - 60 Hz, 1A
Betriebstemperatur:  -18° C -  63° C
Ausgeschrieben:
Fabrikat:Shure
Typ:SCM820-DB25
oder gleichwertiger Art
Angeboten (Vom Bieter einzutragen):
Fabrikat:'.......................................'
Typ:'.......................................'</t>
  </si>
  <si>
    <t>10.06.823</t>
  </si>
  <si>
    <t>ShureSCM820-DAN-DB25** Digitaler Automatikmischer mit Dante und DB25</t>
  </si>
  <si>
    <t>Digitaler Automatikmischer
8-Kanaliger Automatikmischer im 1HE 19" Gehäuse mit zwei separeten Mix-Bussen und IntelliMix-Algorhthmus für klare, verständliche Sprachübertragung auch bei mehreren gleichzeitig geöffneten Mikrofonkanälen.
Acht reguläre und ein Aux-Eingagskanal können wahlweise analog (Mic-/Line-Pegel umschaltbar, Aux nur Line) oder mit digitalen Signalen aus dem Dante-Netzwerk beschaltet werden.
Die beiden Ausgangskanäle sind ebenfalls umschaltbar zwischen Mic- und Line-Pegel bzw. können ebenfalls wiederum ins Dante-Netzwerk geroutet werden.
Zur Anbindung anderer Geräte sowie externer Audio-Prozessoren ist der Automatikmischer mit Direktausgängen für jeden Eingangskanal ausgestattet.
Die Schnittstellen auf der Rückseite des Gerätes sind als XLR- (Mix A/B) sowie zwei 25-polige Sub-D- (Mic-/Line-Eingänge/Direct outs) Anschlüsse ausgeführt, welche mittels Kabelpeitschen auf XLR aufgelöst werden können
Der Automatikmischer ist in der Lage für jeden Eingangskanal zwischen konstantem Hintergrund-Störgeräusch und dem eigentlichen Nutzsignal zu unterscheiden, sodass ausschließlich Eingangssignale, welche das Hintergrundgeräusch übersteigen, zu einer Aktivierung des Kanals führen. Der Aktivierungsschwellwert erfährt dabei eine kontinuierliche Anpassung. Der Mischer verhindert das öffnen mehrerer Kanäle, welche mit demselben Audiosignal angeregt werden. Dabei wird das zuletzt aktivierte Mikrofon solange offen gehalten, bis ein anderes Mikrofon aktiv geschaltet wird. Das Gerät ist in der Lage für den Mix-Ausgang die Signalverstärkung entsprechend zu dämpfen, wenn sich die Anzahl der aktivierten Mikrofone verdoppelt.
Das System stellt eine Wahlmöglichkeit zwischen zwei Arten der Verstärkungsregelung zur Verfügung.
Die Verstärkungsregelung wird anhand der Anzahl der offenen Mikrofone und der Abschaltdämpfung bestimmt.
Ein gemeinsamer Verstärkungsskalierungsfaktor wird auf alle Kanäle angewandt, um eine einheitliche Verstärkung über das gesamte System zu halten.
Das Gate-Verhalten ist wählbar zwischen:
Volle Verstärkung für den Kanal, wenn dieser durchgeschaltet wird.
Die Verstärkung wird abgestuft in Relation zum Signalpegel des Kanals angewendet.
Dabei sind Haltezeiten, Anstiegs- und Abfallzeiten regelbar um den Klang nach eigenem Bedarf abstimmen zu können.
Um die genannten Merkmale zu kombinieren, sind drei voreingestellte Automatikmischer-Arten verfügbar. Die vorgegebenen Betriebsmodi bleiben weiterhin durch den Benutzer anpassbar.
Der manuelle Betriebsmodus ermöglicht es, das Gerät wie einen normalen Audiomischer zu betreiben.
In einem Dualmischer-Modus kann ein Eingangssignal oder alle Eingangssignale zu zwei unabhängigen Ausgangsbussen, mit unterschiedlichen Mischermodi, gleichzeitig durchgeleitet werden. Optional kann das Gerät über eine Erweiterungskarte die Audiosignale auch über eine Ethernet-Schnittstelle mit Dante-Protokoll ausgeben.
Bis zu vier Automatikmischer können automatisch, ohne Netzwerkswitch miteinander verbunden werden. Unter Zuhilfenahme eines Gigabit Netzwerkswitches ist eine Kombination von bis zu 12 Mischern mit insgesamt bis zu 96 Kanälen möglich.
Per Einstellknopf für jeden Eingangskanal lassen sich folgende Funktionen erreichen:
Verstärkung: Einstellen der Ausgangskanalverstärkung
Hochpass: Einstellen der Einsatzfrequenz für den Hochpassfilter
Hi-Shelf: Einstellen der Verstärkung oder Absenkung von Signalen bei 5 kHz und darüber.
Kanalpegelanzeige: Zeige den Signalpegel in Echtzeit auf der Kanalpegelanzeige.
Dämpfungsanzeige: Zeige das Dämpfungsmaß in Echtzeit.
Das System stellt einen Pegelsteller für jeden Mischausgang, eine Anzeige der Limiterfunktion mit LED Pegel- und Spitzenwertanzeige sowie eine Einstellmöglichkeit für den Ausgangspegel der Kopfhörerbuchse zum Abhören des Signals bereit.
Für jeden Mischausgangskanal sind zusätzliche Audioprozessoren, wie sechsbandige, vollparametrische Equalizer sowie Low- und High-Shelvingfilter integriert.
Pro Eingangskanal stehen drei Logik Ein-/Ausgänge zur Verfügung, um Vorrang und Kanal-Mute zu steuern sowie den Gate-Zustand abzufragen. Zum Einrichten und Konfigurieren des Automatikmischers mit Hilfe eines Computers steht eine mehrsprachige, Webbrowser basierte, grafische Benutzerschnittstelle zur Verfügung.
Technische Daten
Frequenzgang:  20 Hz - 20 kHz (+-1 dB)
Dynamikbereich:  20 Hz - 20 kHz, A-bewertet, typisch
Analog-zu-Analog 110 dB
Ausgangsrauschen
(Mix-Ausgang / Direktausgang):  20 Hz - 20 kHz, A-bewertet, ein Kanal offen
Ausgangs-Dämpfungsglied
Line (-0dB):  -90 dBV
Aux (-20dB):  -110 dBV
Mic. (-46dB):  -135 dBV
Äquivalentes Eingangsrauschen: 20 Hz - 20 kHz, A-bewertet
Eingang abgeschlossen mit 150 Ohm
Digital Gain auf +18 dB
Line (-0dB):  -93 dBV
Mic. (+26dB):  -118 dBV
Mic. (+46dB):  -130 dBV
Gesamtklirrfaktor + Rauschen:  1 kHz, + 4dBu (MASTER) auf +0 dB &lt;0,05%
Gleichtaktunterdrückung:  150 Ohm symmetrische Quelle, auf 1 kHz
&gt;70 dB
Analoge Anschlüsse:
Clipping Pegel:  Kanal-Eingänge, aktiv symmetrisch, 5 kOhm:
Line (-0dB):  +20 dBV
Mic. (+26dB):  -6 dBV
Mic. (+46dB):  -26 dBV
Aux-Eingang
Stereo, unsym., 10 kOhm:  +10 dBV
Phantomspannung:  48V, schaltbar je Kanal, 14mA max.
Maximaler Ausgangspegel
Mix-Ausgang
aktiv symmetrisch, 350 Ohm:
Line (-0dB):  +20 dBV
Line (-20dB):  0 dBV
Mic. (-46dB):  -26 dBV
Direktausgang,
Impedanzausgleich, 150 Ohm:  +20 dBV
Digital Signal Processing:
AD/DA Converter:  24-bit, 48 kHz, 113 dB Dynamikbereich
Interne Verarbeitung:  32 Bit
Latenz:  Analog-zu-Analog: 0,51 ms
Gain Regelbereich:
Kanal-Eingang, Mix-Ausgang:  -110 dB - +18 dB
Input Processing:  Low cut, high shelf
Output Processing:  6 Band PEQ (inkl. Low Shelf und High Shelf), Limiter
Netzwerk Interface: Dual Port, Gigabit Ethernet, Dante Digitales Audio
Abmessungen (BxHxT):  483mm x 44mm x 366mm
19", 1HE
Gewicht:  5,5 kg
Stromversorgung:  100 - 240 V AC, 50 - 60 Hz, 1A
Betriebstemperatur:  -18° C -  63° C
Ausgeschrieben:
Fabrikat:Shure
Typ:SCM820-DAN-DB25
oder gleichwertiger Art
Angeboten (Vom Bieter einzutragen):
Fabrikat:'.......................................'
Typ:'.......................................'</t>
  </si>
  <si>
    <t>10.07</t>
  </si>
  <si>
    <t>Konferenzanlagen</t>
  </si>
  <si>
    <t>10.07.00</t>
  </si>
  <si>
    <t>Software</t>
  </si>
  <si>
    <t>10.07.00.000</t>
  </si>
  <si>
    <t>Shure/DIS_SW_6000** Conference Management Softwarepaket</t>
  </si>
  <si>
    <t>Conference Management Softwarepaket für Adminstratoren
Software zur funktionellen Erweiterung der Konferenzanlage.
Die Softwareoberfläche erlaubt das Vorbereiten von Konferenzen hinsichtlich Teilnehmerlisten bezogen auf den Sitzplatz/Konferenzsprechstelle, Einstellung des Konferenzmodus (Auto, Manuell etc.), der Reports und der Nutzertypen,
Durch den zusätzlichen Erwerb weiterer Softwaremodule kann der Umfang der administrativen Zugriffe um folgende Funktionalitäten erweitert werden:
Delegiertendatenbankpflege
Erstellen von Nachrichten zur späteren Übermittlung
Überwachung mehrerer Räume
Delegiertenlisten Konfiguration
Einstellen der synoptischen Mikrofonanordnung, sog. Mimic-Funktion
Einstellen der Abstimmparameter
Vorbereitung der Agenda
Übersetzung der Menüeinträge in jede beliebige Sprache
Spracheinstellungen
Dolmetschertechniküberwachung und Fernregelung
Pro geöffnete CAA Applikation auf jedem PC an der gleichen Zentrale/Netzwerk muss eine Lizenz vorhanden sein.
Es können mehrere CAA Applikationen gleichzeitig geöffnet sein. Die Eingabe in der CAA sind unabhängig von laufenden Konferenzen (CUA).
Das Softwarepaket beinhaltet ein Basislizenz-Paket mit folgenden Applikationen:
SW 6005 CAA Conference Administratior App. (Installation &amp; setup, 1 Lizenz)
SW  6000 Datenbank inkl. SQL2008 Express
(1 Lizenz)
SW  6000 Backup utility
(1 Lizenz)
SW  6000 CUI Conference-User-Interface Applikation (1 Lizenz), RS232 Kommunikation
Unterstützte Betriebssysteme:
- Windows Vista
- Windows 7 (32 bit and 64 bit)
- Windows 8 Enterprise (x86 und x64)
- Windows Server 2003, 2008 and 2008 R2, 2012
Ausgeschrieben:
Fabrikat:DIS
Typ:SW6000
oder gleichwertiger Art
Angeboten (Vom Bieter einzutragen):
Fabrikat:'.......................................'
Typ:'.......................................'</t>
  </si>
  <si>
    <t>10.07.00.005</t>
  </si>
  <si>
    <t>Shure/DIS_SW_6005** Lizenz Conference Administrator App (CAA)</t>
  </si>
  <si>
    <t>Lizenz Conference Administrator App
CAA - Conference Administrator Applikation
Im Softwarepaket SW6000 ist eine solche Lizenz bereits enthalten.
Für jeden weiteren PC von dem aus administriert werden soll wird eine separate Lizenz des Softwaremoduls benötigt.
Ausgeschrieben:
Fabrikat:DIS
Typ:SW6005
oder gleichwertiger Art
Angeboten (Vom Bieter einzutragen):
Fabrikat:'.......................................'
Typ:'.......................................'</t>
  </si>
  <si>
    <t>10.07.00.008</t>
  </si>
  <si>
    <t>Shure/DIS_SW_6008** Lizenz Conference User Application (CUA)</t>
  </si>
  <si>
    <t>Zusätzl. Lizenz Conference User App
CUA - Conference User Applikation,
Softwareapplikation zur Gestaltung und Ausführung der grafischen Konferenz-Nutzeroberfläche.
Es ist eine Lizenz pro gestartete CUA-Anwendung erforderlich
Ausgeschrieben:
Fabrikat:DIS
Typ:SW6008
oder gleichwertiger Art
Angeboten (Vom Bieter einzutragen):
Fabrikat:'.......................................'
Typ:'.......................................'</t>
  </si>
  <si>
    <t>10.07.00.010</t>
  </si>
  <si>
    <t>Shure/DIS_SW_6010** Conference Software-Modul - Mikrofonsteuerung</t>
  </si>
  <si>
    <t>Conference Management Software-Modul - Mikrofonsteuerung
Software-Modul für die individuelle Einstellung der Mikrofonpegel und Lautsprecherlautstärkepegel sowie der Mikrofon Ein- und Ausschaltung.
Es wird nur ein Modul pro Konferenzsystem benötigt.
Systemvoraussetzungen:
1x SW6005 (CAA)
1x SW6008 (CUA)
im System vorhanden
Ausgeschrieben:
Fabrikat:DIS
Typ:SW6010
oder gleichwertiger Art
Angeboten (Vom Bieter einzutragen):
Fabrikat:'.......................................'
Typ:'.......................................'</t>
  </si>
  <si>
    <t>10.07.00.012</t>
  </si>
  <si>
    <t>Shure/DIS_SW_6012** Conference Software-Modul - Agenda</t>
  </si>
  <si>
    <t>Conference Management Software-Modul - Agenda
Konferenz-Management-Softwaremodul
Es wird nur ein Modul pro Konferenzsystem benötigt.
Systemvoraussetzungen:
1x SW6005 (CAA)
1x SW6008 (CUA)
im System vorhanden
Ausgeschrieben:
Fabrikat:DIS
Typ:SW6012
oder gleichwertiger Art
Angeboten (Vom Bieter einzutragen):
Fabrikat:'.......................................'
Typ:'.......................................'</t>
  </si>
  <si>
    <t>10.07.00.015</t>
  </si>
  <si>
    <t>Shure/DIS_SW_6015** Conference Software-Modul - Nachrichtenübermittlung</t>
  </si>
  <si>
    <t>Conference Management Software-Modul - Nachrichtenübermittlung
Software-Modul für die Auslösung einer Nachrichtenübermittlung, in der CUA, die vorher als Text in der CAA editiert wurde.
Es wird nur ein Modul pro Konferenzsystem benötigt.
Systemvoraussetzungen:
1x SW6005 (CAA)
1x SW6008 (CUA)
im System vorhanden
Ausgeschrieben:
Fabrikat:DIS
Typ:SW6015
oder gleichwertiger Art
Angeboten (Vom Bieter einzutragen):
Fabrikat:'.......................................'
Typ:'.......................................'</t>
  </si>
  <si>
    <t>10.07.00.018</t>
  </si>
  <si>
    <t>Shure/DIS_SW_6018** Conference Software-Modul - MIMIC</t>
  </si>
  <si>
    <t>Conference Management Software-Modul - MIMIC
Software-Modul für die synoptische Anordnung der Konferenzmikrofone (MIMIC) und deren Steuerung An/Aus, Hinterlegung einer Grafik in der CAA..
Es wird nur ein Modul pro Konferenzsystem benötigt.
Systemvoraussetzungen:
1x SW6005 (CAA)
1x SW6008 (CUA)
im System vorhanden
Ausgeschrieben:
Fabrikat:DIS
Typ:SW 6018
oder gleichwertiger Art
Angeboten (Vom Bieter einzutragen):
Fabrikat:'.......................................'
Typ:'.......................................'</t>
  </si>
  <si>
    <t>10.07.00.020</t>
  </si>
  <si>
    <t>Shure/DIS_SW_6020** Conference Software-Modul - Delegierteninfo</t>
  </si>
  <si>
    <t>Conference Management Software-Modul - Delegierteninfo
Software-Modul für die Erstellung von Delegierteninformationen und individuellen Nutzerprofilen in der CAA, die Delegierteninformationen können später in der CUA abgerufen werden.
Bei Konferenz-sprechstellen mit Display, können diese Infos auch dort angezeigt werden.
Es wird nur ein Modul pro Konferenzsystem benötigt.
Systemvoraussetzungen:
1x SW6005 (CAA)
1x SW6008 (CUA)
im System vorhanden
Ausgeschrieben:
Fabrikat:DIS
Typ:SW 6020
oder gleichwertiger Art
Angeboten (Vom Bieter einzutragen):
Fabrikat:'.......................................'
Typ:'.......................................'</t>
  </si>
  <si>
    <t>10.07.00.032</t>
  </si>
  <si>
    <t>Shure/DIS_SW_6032** Conference Software-Modul - Dolmetscher</t>
  </si>
  <si>
    <t>Conference Management Software-Modul - Dolmetscher
Software-Modul für die Zuordnung der Dolmetscherkabinen/ Sprachen zu den jeweiligen Übertragungskanälen im DCS-LAN, Voreinstellung der Betriebsmodi an den Dolmetschersprechstellen bezüglich A/B-Sprache, Interlock, Relais-Sprachen-Auswahl, Fernsteuerung Dolmetschermikrofon An/Aus, Einstellung der Darstellung an den Konferenzsprechstellen Kanalzahl oder Abkürzungen.
Überwachung der Dolmetscherpulteeinstellungen über die CUA bezüglich der ankommenden und abgehenden Sprachkanalanwahl.
Bei Konferenz-sprechstellen mit Display, können diese Infos auch dort angezeigt werden.
Es wird nur ein Modul pro Konferenzsystem benötigt.
Systemvoraussetzungen:
1x SW6005 (CAA)
1x SW6008 (CUA)
im System vorhanden
Ausgeschrieben:
Fabrikat:DIS
Typ:SW 6032
oder gleichwertiger Art
Angeboten (Vom Bieter einzutragen):
Fabrikat:'.......................................'
Typ:'.......................................'</t>
  </si>
  <si>
    <t>10.07.00.050</t>
  </si>
  <si>
    <t>Shure/DIS_SW_6050** Conference Software-Modul - UI-Sprache</t>
  </si>
  <si>
    <t>Conference Management Software-Modul - Userinterface Sprache
Software-Modul für die Editierung aller Menüs in CUA und CAA in einer oder mehreren Sprachen, nach dem Import steht die Sprache dann als Auswahl auf der CUA Anmeldeseite zur Verfügung.
Es wird nur ein Modul pro Konferenzsystem benötigt.
Systemvoraussetzungen:
1x SW6005 (CAA)
1x SW6008 (CUA)
im System vorhanden
Ausgeschrieben:
Fabrikat:DIS
Typ:SW 6050
oder gleichwertiger Art
Angeboten (Vom Bieter einzutragen):
Fabrikat:'.......................................'
Typ:'.......................................'</t>
  </si>
  <si>
    <t>10.07.00.060</t>
  </si>
  <si>
    <t>Shure/DIS_SW_6060** Conference Software-Modul - Parlament.Abst.</t>
  </si>
  <si>
    <t>Conference Management Software-Modul - Parlamentarische Abstimmung
Mit diesem Software-Modul kann aus jeder CUA Applikation eine Abstimmung gestartet werden.
In der CAA kann eine unbegrenzte Anzahl an Abstimmungen in der Konferenz festgelegt werden. Folgende Optionen können für die Abstimmungen in der CAA eingestellt werden:
1- bis 5-Tastenabstimmung
Geheime Abstimmung
Anzeige von Zwischenergebnissen während der Abstimmung
Einstellung der Gewichtung pro Teilnehmerstimme.
Abstimmung mit festgelegter Mindestbeteiligung (Quorum)
Abstimmung mit Anwesenheitskontrolle
Anzeige der verbleibenden Zeit für die Abstimmung
Erstellung von Regeln, ob eine Abstimmung gültig war - Es können bis zu neun unterschiedliche Regeln für die Überprüfung der Mindestanzahl der Stimmberechtigten und der Gültigkeit der Abstimmung geladen werden
Die Ablaufzeit für einen Abstimmvorgang ist frei wählbar. Das Ergebnis kann zu jeder Zeit ausgedruckt oder bei Vorhandensein einer CDA- Applikation auf einem externen Großdisplay angezeigt werden.
Es wird nur ein Modul pro Konferenzsystem benötigt.
Systemvoraussetzungen:
1x SW6005 (CAA)
1x SW6008 (CUA)
im System vorhanden
Ausgeschrieben:
Fabrikat:DIS
Typ:SW 6060
oder gleichwertiger Art
Angeboten (Vom Bieter einzutragen):
Fabrikat:'.......................................'
Typ:'.......................................'</t>
  </si>
  <si>
    <t>10.07.00.062</t>
  </si>
  <si>
    <t>Shure/DIS_SW_6062** Lizenz Conference Software-Modul - Client Parlament.Abst.</t>
  </si>
  <si>
    <t>Conference Management Software-Modul - Client/Anzeige Parlamentarische Abstimmung
Dieses Software-Modul ermöglicht die Darstellung der Abstimmungsergebnisse aus der CUA,
Für jeden PC auf dem die Abstimmungsergebnisse ausgegeben werden sollen wird neben der SW 6008 (CUA) Lizenz eine separate Lizenz dieses Softwaremoduls benötigt.
Systemvoraussetzungen:
1x SW6005 (CAA)
1x SW6008 (CUA)
1x SW6060
im System vorhanden
Ausgeschrieben:
Fabrikat:DIS
Typ:SW 6062
oder gleichwertiger Art
Angeboten (Vom Bieter einzutragen):
Fabrikat:'.......................................'
Typ:'.......................................'</t>
  </si>
  <si>
    <t>10.07.00.070</t>
  </si>
  <si>
    <t>Shure/DIS_SW_6070** Conference Software-Modul - Chipkarten Regist.</t>
  </si>
  <si>
    <t>Conference Management Software-Modul - Chipkarten-Registrierung
Mit diesem Modul kann aus jeder CAA Applikation eine Konferenzteilnehmerliste erstellt werden, die zur Anmeldung/Zulassung zur Konferenz eine Chipkarte benutzen sollen.
Neben Vor- und Nachname wird für jeden Teilnehmer ein individueller Login-Code gespeichert.
Weiterhin kann die Anmeldung dann auch soweit restriktiv sein, dass sich ein Teilnehmer nur an einer bestimmten Sprechstelle anmelden kann.
Es wird nur ein Modul pro Konferenzsystem benötigt.
Systemvoraussetzungen:
1x SW6005 (CAA)
1x SW6008 (CUA)
im System vorhanden
Zur Programmierung der Chipkarten wird das Softwaremodul SW 6071 verwendet.
Ausgeschrieben:
Fabrikat:DIS
Typ:SW 6070
oder gleichwertiger Art
Angeboten (Vom Bieter einzutragen):
Fabrikat:'.......................................'
Typ:'.......................................'</t>
  </si>
  <si>
    <t>10.07.00.071</t>
  </si>
  <si>
    <t>Shure/DIS_SW_6071** Conference Software-Modul - Chipkarten Progr..</t>
  </si>
  <si>
    <t>Conference Management Software-Modul - Chipkarten-Programmierung
Mit diesem Modul kann mit jeder CAA Applikation ein Datensatz aus der Delegiertenliste über ein per USB angeschlossenes Chipkarten-Programmiergerät auf eine Chipkarte geschrieben oder ausgelesen werden.
Es wird nur ein Modul pro Konferenzsystem benötigt.
Systemvoraussetzungen:
1x SW6005 (CAA)
1x SW6008 (CUA)
im System vorhanden
Zur Registrierung der Chipkarten wird das Softwaremodul SW 6070 verwendet.
Ausgeschrieben:
Fabrikat:DIS
Typ:SW 6071
oder gleichwertiger Art
Angeboten (Vom Bieter einzutragen):
Fabrikat:'.......................................'
Typ:'.......................................'</t>
  </si>
  <si>
    <t>10.07.00.090</t>
  </si>
  <si>
    <t>Shure/DIS_SW_6090** Lizenz Conference Display Applikation - CDA</t>
  </si>
  <si>
    <t>SW_6090** Lizenz Conference Display Applikation (CDA)
Conference Management Software-Applikation
CDA - Conference Display Applikation
Mit dieser Applikation können die unterschiedlichsten Informationen innerhalb einer Konferenz auf einem Video-Großdisplay dargestellt werden.
Bis zu acht dieser CDA Applikationen können gleichzeitig in einem Konferenzsystem betrieben werden.
Folgende Inhalte müssen mindestens dargestellt werden können:
Rednerliste, auch in synoptischer Anordnung
Wortmeldung, auch in synoptischer Anordnung
Abstimmergebnisse als Liste, Balken- oder Kreisdiagramm oder auch frei konfigurierbar
Agenda mit allen Tagesordnungspunkten und Unterpunkten
registrierte Teilnehmer in Listenform
Redezeitanzeige für Parteien oder auch Teilnehmergruppen
Folgende Darstellungsmöglichkeiten müssen mindestens gegeben sein:
Einstellen der Hintergrundfarbe
Größe der einzelnen Anzeige fenster auf dem Groß-Display
Einfügen von Logos oder Wasserzeichen
Auto Scroll muss die Darstellung automatisch (z.B. Wortmeldeliste, Agenda etc.) aktualisieren, falls die Fenstergröße nicht ausreichend ist.
Über die CUA Applikation können einzelne Displays ein- und ausgeschaltet werden. Dargestellte Inhalte auf der Großanzeige können durch den Agenda-Ablauf automatisiert werden.
Es wird für jede geöffnete CDA Applikation ist eine separate Lizenz erforderlich.
Ausgeschrieben:
Fabrikat:DIS
Typ:SW 6090
oder gleichwertiger Art
Angeboten (Vom Bieter einzutragen):
Fabrikat:'.......................................'
Typ:'.......................................'</t>
  </si>
  <si>
    <t>10.07.01</t>
  </si>
  <si>
    <t>Kabelgebunden</t>
  </si>
  <si>
    <t>10.07.01.1</t>
  </si>
  <si>
    <t>Zentralen und Verteilung</t>
  </si>
  <si>
    <t>10.07.01.1.500</t>
  </si>
  <si>
    <t>Shure/DIS_DIS-CCU-E** Steuerzentrale digitales Diskussionssystem</t>
  </si>
  <si>
    <t>Steuerzentrale digitales Diskussionssystem
Mikroprozessorgesteuerte Steuerzentrale als Kernstück für digitale Konferenzsysteme.
Direkt einsetzbar in DDS 5900 Systemen mit bis zu 60 Busteilnehmern und für erweiterten Funktionsumfang mit entsprechenden Upgrade Lizenzen (separate Position) auch in DCS 6000 Anlagen mit bis zu 250 bzw. 3800 Sprechstellen.
Das System basiert auf dem Kommunikationsbus "DCS-LAN" - einem volldigitalen High-Speed, Audio-, Daten- und Netzspannungs-Bus unter Verwendung von Standard FTP oder STP Cat5e Kabeln.
Dieser ermöglicht die Voll-digitale verschlüsselte Audioübertragung von Originalton plus 2 Dolmetscher-Kanälen und 8 Audiokanälen über eine einzige, digitale Kabelstruktur.
Die Bussignale zeichnen sich durch exzellente Klangqualität mit 24 Bit Audio @ 32 kHz Samplingrate aus.
Mindestanforderungen:
19"-fähiges Tischgehäuse (19"-Montageset beiliegend) mit hinterleuchtetem, alphanumerischen OLED-Display zur Anzeige des aktuellen Betriebsmodus, System-Einstellungen, etc.
4x Abgänge für den digitalen Konferenzbus (DCS-LAN)
8x analoge Gruppenausgänge (elektron. Sym. XLR3m)
2x analoger Audioeingang (elektron. sym., XLR3f),
davon einer als Notrufeingang mit Pflichtruffunktion
Langlebiger, geräuscharmer und temperaturgesteuerter  Lüfter
Stromversorgung für mind. 60 Konferenzeinheiten
Steuerung für bis 250 Busteilnehmer
Folgende Betriebsmodi sind wählbar:
AUTOMATIK
autonomer Betrieb für freies Sprechen
FIFO (First IN - First OUT)
Weitergabe der Sprechberechtigung nach Beenden des vorherigen Sprechers
MANUAL
Anmeldebetrieb mit Freigabe über Software oder auch externe Mediensteuerung
VOX
sprachpegelgesteuerter Betrieb
TCP/IP-Schnittstelle für den Zugriff auf den Webserver zur Einrichtung und Steuerung des Systems z.B. über Mediensteuerungssystem oder mobile Kommunikationsgeräte (iPad, Tablet, o.ä.).
Der systemeigene Speicher ist nichtflüchtig und kehrt auch nach einem Netzausfall in den letzten Betriebsstatus zurück. (Kein Stand-by oder Default Modus)
Die Konferenzsprechstellen können über eine integrierte Schalt-Matrix in mindestens vier Gruppen eingeteilt werden.
"Auto-Off" der Sprechstellen ist möglich
Als Systemsprache kann zwischen 20 Sprachen ausgewählt werden.
Explizit gefordert wird die Systemsprache "Deutsch".
Ein Passwort-Schutz ist aktivierbar.
Folgende Funktionen sind mindestens zu steuern:
(Redezeitbegrenzung)
Sprecher freigeben (in Anmeldereihenfolge oder frei)
Sprecher löschen
Sprechtaste automatisch gesteuert
Sprechtaste über Kontroll-Software bedient
NOM-Funktion (Number of Open Mics) einstellbar, d.h. bis max. 8 Sprecher (Delegierte und Präsidenten) gleichzeitig
Präsident kann Sprecher abwerfen
Betriebsmodus wählbar (an Zentrale oder App)
zeitgesteuerte Abschaltung
mind. zwei Sprechstellen als Dolmetscher konfigurierbar
Algorithmus zur Unterdrückung von Umgebungsgeräuschen
Personalisierung der Sprechstellen (Namensvergabe) über Webbrowser möglich.
Zur Erweiterung des Systems auf bis zu 250 Sprechstellen (5900er System) bzw. 3600 Busteilnehmer (6000er System, separate Feature Lizenz erforderlich) können externe Netzteile und Signal-Splitter/ Repeater eingesetzt werden.
Technische Daten:
Digitale Ebene:
24 bit audio @ 32 kHz sampling Frequenz
Analoge Ebene:
O-Ton-Ausgang:  8x XLR3m
elektronisch symm.
Ausgangspegel:  -8 dBm
Max. Ausgangspegel  3.5V RMS ~ +13 dBm
Max. Kapazität:  &gt;1000 Ohm
Line in Signal Typ:  2x XLR3f
elektronisch symm.
Max. Eingangspegel:  +30 dBm(25V RMS)
Frequenzgang:  65 - 16 kHz
Signal to Noise Ratio:  &gt;85 dB (A)
Total Harmonic Distortion:  &lt; 0.1%
Weitere Spezifikationen
Leistungsaufnahme:  max. 150W
Einschaltstrom:  max. 60A @ 230V
Betriebsspannung:  100 - 240V, 50 - 60 Hz
DCN-LAN-Versorgung:  48V / 125W
Temperaturbereich:  5 - 40ºC
(35-80% Luftfeuchtigkeit)
Gewicht:  2,8 kg
Gehäuse:  19", 1HE
Abmessungen (B x H x T):  426 x 44,4 x 186mm
DCS-LAN Anschlüsse:  4x RJ45
Ethernet-Anschlüsse:  1x RJ45
Ausgeschrieben:
Fabrikat:SHURE
Typ:DIS-CCU-E
oder gleichwertiger Art
Angeboten (Vom Bieter einzutragen):
Fabrikat:'.......................................'
Typ:'.......................................'</t>
  </si>
  <si>
    <t>10.07.01.1.590</t>
  </si>
  <si>
    <t>EoL-Shure/DIS_CU5905** Steuerzentrale digitales Diskussionssystem</t>
  </si>
  <si>
    <t>Steuerzentrale digitales Diskussionssystem
Mikroprozessorgesteuerte Steuerzentrale als Kernstück des digitalen Konferenzsystem DDS 5900.
Exzellente Klangqualität mit 24 Bit audio @ 32 kHz Samplingrate.
Es basiert auf dem Kommunikationsbus "DCS-LAN" - ein volldigitaler High-Speed, Audio-, Daten- und Netzspannungs-Bus unter Verwendung von Standard Cat5e Kabel (FTP oder STP).
19"-fähiges Tischgehäuse (19"-Montageset beiliegend).
Folgende Betriebsmodi sind wählbar:
Automatik (autonomer Betrieb)
FIFO (First IN - First OUT)
Manual (Anmeldebetrieb)
Sprachaktivierung
Leistungsfähiger Mikroprozessor mit DIS-eigenen Chipsätzen, DSP, Flash RAM etc. Voll-digitale Audioübertragung von Originalton plus zwei Dolmetscher-Kanälen und 8 Audiokanälen über eine einzige, digitale Kabelstruktur. Der systemeigene Speicher ist nichtflüchtig und kehrt auch nach einem Netzausfall in den letzten Betriebsstatus zurück. Nicht in einen Stand-by oder Default Modus.
Stromversorgung für bis zu 60 Konferenzeinheiten
Steuerung für bis 250 Konferenzeinheiten
"Auto-Off" der Sprechstellen möglich
TCP/IP Protokoll für externe Steuerungen
Verschlüsselte Audioübertragung
2 Dolmetscherkanäle
Analoger Pflichtrufeingang
4 Gruppenausgänge (Mikrofonsummen)
CAT5e (FTP und/oder STP)-Verkabelung
Die Konferenzsprechstellen können über eine integrierte Schalt-Matrix in bis zu vier Gruppen eingeteilt werden.
Hinterleuchtetes, alphanumerisches OLED-Display zur Anzeige des aktuellen Betriebsmodus, System-Einstellungen, NOM max., etc.
Integrierter Webserver zur Einrichtung und Steuerung des Systems. TCP/IP-Schnittstelle für den Zugriff auf den Webserver oder zur Steuerung über ein Mediensteuerungssystem oder mobilen Kommunikationsgerät (iPad, Tablet, o.ä.). Als Systemsprache kann zwischen 20 Sprachen ausgewählt werden. Gefordert wird die Systemsprache "Deutsch". Ein Passwort-Schutz ist aktivierbar.
Folgende Funktionen sind mindestens zu steuern:
- Sprecher freigeben (in Anmeldereihenfolge oder frei)
- Sprecher löschen
- Sprechtaste kann automatisch betrieben werden
- Sprechtaste kann über Kontroll-Software bedient werden
- bis zu 8 Sprecher (Delegierte und Präsidenten) gleichzeitig
- maximale Anzahl an Zentrale oder über App definierbar
- Präsident kann Sprecher abwerfen
- Betriebmodus wählbar (an Zentrale oder App)
- bis zu zwei Dolmetscher Sprechstellen konfigurierbar
- Betriebsmodi #1: Automatikbetrieb für freies Sprechen
- Betriebsmodi #2: Anmeldebetrieb mit Freigabe über Software
- Freigabe auch über Mediensteuerung möglich
- Betriebsmodi #3: FiFo Betrieb mit automatischer Weitergabe
- Sprechberechtigung nach Beenden des vorherigen Sprechers
- Betriebsmodi #4: sprachpegelgesteuerter Betrieb
- zeitgesteuerte Abschaltung
- Algorithmus zur Unterdrückung von Umgebungsgeräuschen
Zur Erweiterung des Systems können externe Netzteile und Signal-Splitter/ Repeater eingesetzt werden. Systemlatenz: maximal 4 ms von der Mikrofonkapsel bis zur XLR-Klemme.
Elektronisch symmetrierte, analoge Audio Ein-/ Ausgänge. Langlebiger, geräuscharmer und temperaturgesteuerter  Lüfter.
Personalisierung der Sprechstellen (Namensvergabe) über Webbrowser möglich.
Technische Daten:
Digitale Ebene:
24 bit audio @ 32 kHz sampling Frequenz
Analoge Ebene:
O-Ton-Ausgang:                     elektronisch symm.
Ausgangspegel:                                        -8 dBm
Max. Ausgangspegel         3.5V RMS ~ +13 dBm
Max. Kapazität:                                   &gt;1000 ohm
Line in Signal Typ:                  elektronisch symm.
Max. Eingangspegel:            +30 dBm(25V RMS)
Frequenzgang:                                   65 - 16 kHz
Signal to noise ratio:                               &gt;85 dBA
Total harmonic distortion:                          &lt; 0.1%
Weitere Spezifikationen
Leistungsaufnahme:                max. 150W
Einschaltstrom:                       max. 60A @ 230V
Betriebsspannung:            100 - 240V, 50 - 60 Hz
DCN-LAN-Versorgung:                 48V / 125W
Temperaturbereich:   5 - 40ºC
(35-80% Luftfeuchtigkeit)
Gewicht:                                        2,8 kg
Gehäuse:                                      19", 1HE
Größe (W x H x D):              426 x 44,4 x 186mm
DCS-LAN Anschlüsse:RJ45
Anzahl:2
Ethernet-Anschlüsse:                   1
Farbe: schwarz
Abmessungen (H x B x T): 86 x 66 x 23mm
Gewicht ohne Batterien: 142 g
Gehäuse: Aluminiumguss
Ausgeschrieben:
Fabrikat:DIS
Typ:CU 5905
oder gleichwertiger Art
Angeboten (Vom Bieter einzutragen):
Fabrikat:'.......................................'
Typ:'.......................................'</t>
  </si>
  <si>
    <t>10.07.01.1.600</t>
  </si>
  <si>
    <t>Shure/DIS_FL6000** Funktionserweiterung Konferenzsystem, DCS6000-250</t>
  </si>
  <si>
    <t>Funktionserweiterung Konferenzsystem, DCS6000 - 250
Funktionslizenzerweiterung für die in separater Position beschriebene Steuerzentrale wenn die Konferenzanlage erweiterten Funktionsumfang (u.a. Abstimmungsfkt.) bieten bzw. mit Komponenten und Sprechstellen der DCS6000-Serie genutzt werden soll.
Mindestanforderungen:
Kompatibel zu Sprechstellen/Komponenten der DCS 6000 Serie
inklusive Freischaltung einer Abstimmfunktion,
Erweiterung auf insgesamt vier Dolmetscherkanäle
Sprachsteuerung (VOX)
Steuerung/Verwaltung von mindestens 250 Busteilnehmern/Sprechstellen
Ausgeschrieben:
Fabrikat:SHURE
Typ:FL6000
oder gleichwertiger Art
Angeboten (Vom Bieter einzutragen):
Fabrikat:'.......................................'
Typ:'.......................................'</t>
  </si>
  <si>
    <t>10.07.01.1.608</t>
  </si>
  <si>
    <t>Shure/DIS_FL6000-INT-8** Funktionserweiterung Konferenzsystem - 8 Interpreter</t>
  </si>
  <si>
    <t>Funktionserweiterung Konferenzsystem - 8 Interpreter
Funktionslizenz zur Erweiterung der DCS 6000 Konferenzanlage auf 8 Dolmetscherkanäle
Ausgeschrieben:
Fabrikat:SHURE
Typ:FL6000-INT-8
oder gleichwertiger Art
Angeboten (Vom Bieter einzutragen):
Fabrikat:'.......................................'
Typ:'.......................................'</t>
  </si>
  <si>
    <t>10.07.01.1.616</t>
  </si>
  <si>
    <t>Shure/DIS_FL6000-INT-16** Funktionserweiterung Konferenzsystem - 16 Interpreter</t>
  </si>
  <si>
    <t>Funktionserweiterung Konferenzsystem - 16 Interpreter
Funktionslizenz zur Erweiterung der DCS 6000 Konferenzanlage auf 16 Dolmetscherkanäle
Ausgeschrieben:
Fabrikat:SHURE
Typ:FL6000-INT-16
oder gleichwertiger Art
Angeboten (Vom Bieter einzutragen):
Fabrikat:'.......................................'
Typ:'.......................................'</t>
  </si>
  <si>
    <t>10.07.01.1.631</t>
  </si>
  <si>
    <t>Shure/DIS_FL6000-INT-31** Funktionserweiterung Konferenzsystem - 31 Interpreter</t>
  </si>
  <si>
    <t>Funktionserweiterung Konferenzsystem - 31 Interpreter
Funktionslizenz zur Erweiterung der DCS 6000 Konferenzanlage auf 31 Dolmetscherkanäle
Ausgeschrieben:
Fabrikat:SHURE
Typ:FL6000-INT-31
oder gleichwertiger Art
Angeboten (Vom Bieter einzutragen):
Fabrikat:'.......................................'
Typ:'.......................................'</t>
  </si>
  <si>
    <t>10.07.01.1.636</t>
  </si>
  <si>
    <t>Shure/DIS_FL6000-3600** Funktionserweiterung Konferenzsystem, DCS6000-3600</t>
  </si>
  <si>
    <t>Funktionserweiterung Konferenzsystem, DCS6000 - 3600
Funktionslizenzerweiterung für die in separater Position beschriebene Steuerzentrale wenn die Konferenzanlage erweiterten Funktionsumfang (u.a. Abstimmungsfkt.) bieten bzw. mit Komponenten und Sprechstellen der DCS6000-Serie genutzt werden soll.
Mindestanforderungen:
Kompatibel zu Sprechstellen/Komponenten der DCS 6000 Serie
inklusive Freischaltung einer Abstimmfunktion,
Erweiterung auf insgesamt vier Dolmetscherkanäle
Sprachsteuerung (VOX)
Steuerung/Verwaltung von mindestens 3600 Busteilnehmern/Sprechstellen
In dieser Position sind sämtliche erforderlichen Lizenzen anzubieten die für die Erweiterung auf 3600 Teilnehmer erforderlich sind.
Ausgeschrieben:
Fabrikat:SHURE
Typ:FL6000-3600
oder gleichwertiger Art
Angeboten (Vom Bieter einzutragen):
Fabrikat:'.......................................'
Typ:'.......................................'</t>
  </si>
  <si>
    <t>10.07.01.2</t>
  </si>
  <si>
    <t>Sprechstellen - MXC</t>
  </si>
  <si>
    <t>10.07.01.2.615</t>
  </si>
  <si>
    <t>Shure/DIS_MXC615** Konfigurierbare Konferenzsprechstelle</t>
  </si>
  <si>
    <t>Konfigurierbare Konferenzsprechstelle
Mikroprozessor-gesteuerte DSP-Konferenzsprechstelle zur Verwendung in hochwertigen digitalen Konferenzsystemen.
Mindestanforderungen:
Konfigurierbar als Vorsitzenden-, Delegierten- oder Dual-Delegierten-Sprechstelle
Die Konfiguration erfolgt direkt an der Sprechstelle und kann jederzeit geändert werden.
Die Sprechstelle verfüg über zwei mechanische Tasten mit eindeutig definiertem Druckpunkt.
Die rechte Taste ist fest definiert als Mikrofontaste bzw. dient zur Wortmeldung. 
Wird die Sprechstelle als Delegierten Unit verwendet fungiert die linke Taste als Räuspertaste mit der das Mikrofon kurzfristig stummgeschalten wird ohne das Rederecht zu verwirken. 
Im Vorsitzenden Modus steuert die linke Taste die Abwurf-(/Abschalt-)Funktion für aktive Delegierten-Sprechstellen.
Die Beschriftung der Tasten kann über austauschbare Cover an die jeweilige Funktion angepasst werden.
2 unabhängige Kopfhöreranschlüsse;
jeweils mit separaten Lautstärkeregler und Kanalwähler für mind. 31 Sprachkanäle
Anschluss für hochwertige Schwanenhals-Mikrofone mit verriegelbarem Multipin-Steckverbinder
Hochwertiger Lautsprecher
Die Sprechstelle wird von der Zentraleinheit des digitalen Konferenzsystems automatisch erkannt und registriert. Eine manuelle Adressierung ist nicht erforderlich.
Mischbetrieb mit anderen Sprechstellentypen/-Bauformen im Systembus muss möglich sein.
Technische Daten:
Anschlüsse
Mikrofonanschluss:  10-polig-Multipin für Mikrofone mit Multi-Color Leuchtring
Kopfhörerausgang:  2 x 3,5mm Klinke (TRS)
Konferenzbus:2x RJ45 (auto-terminierend)
Lautsprecher:  8 Ohm, 3 Watt RMS
Frequenzgang:  65 Hz - 16 kHz
Signal to Noise Ratio:  &gt;90 dBA
Total Harmonic Distortion:   &lt; 0.1%
Allgemein:
Leistungsaufnahme:   typ. 2,5 W
Temperaturbereich:  5 - 40ºC
Luftfeuchtigkeit:  35 - 80%
Gewicht:  650 g
Abmessungen (BxHxT):  150 x 61 x 168 mm
Farbe: schwarz
Ausgeschrieben:
Fabrikat:SHURE
Typ:MXC620
oder gleichwertiger Art
Angeboten (Vom Bieter einzutragen):
Fabrikat: '.......................................' 
Typ: '.......................................'</t>
  </si>
  <si>
    <t>10.07.01.2.620</t>
  </si>
  <si>
    <t>Shure/DIS_MXC620** Konferenzsprechstelle mit NFC-Card Reader</t>
  </si>
  <si>
    <t>Konferenzsprechstelle mit NFC-Card Reader
Mikroprozessor-gesteuerte DSP-Konferenzsprechstelle zur Verwendung in hochwertigen digitalen Konferenzsystemen.
Mindestanforderungen:
Konfigurierbar als Vorsitzenden-, Delegierten- oder Dual-Delegierten-Sprechstelle
Die Konfiguration erfolgt direkt an der Sprechstelle und kann jederzeit geändert werden.
Die Sprechstelle verfüg über zwei mechanische Tasten mit eindeutig definiertem Druckpunkt.
Die rechte Taste ist fest definiert als Mikrofontaste bzw. dient zur Wortmeldung.
Wird die Sprechstelle als Delegierten Unit verwendet fungiert die linke Taste als Räuspertaste mit der das Mikrofon kurzfristig stummgeschalten wird ohne das Rederecht zu verwirken.
Im Vorsitzenden Modus steuert die linke Taste die Abwurf-(/Abschalt-)Funktion für aktive Delegierten-Sprechstellen.
Die Beschriftung der Tasten kann über austauschbare Cover an die jeweilige Funktion angepasst werden.
2 unabhängige Kopfhöreranschlüsse;
jeweils mit separaten Lautstärkeregler und Kanalwähler für mind. 31 Sprachkanäle
Anschluss für hochwertige Schwanenhals-Mikrofone mit verriegelbarem Multipin-Steckverbinder
Hochwertiger Lautsprecher
integrierter NFC Card Reader zum Einlesen von Chipkarten.
Die Sprechstelle wird von der Zentraleinheit des digitalen Konferenzsystems automatisch erkannt und registriert. Eine manuelle Adressierung ist nicht erforderlich.
Mischbetrieb mit anderen Sprechstellentypen/-Bauformen im Systembus muss möglich sein.
Technische Daten:
Anschlüsse
Mikrofonanschluss:  10-polig-Multipin für Mikrofone mit Multi-Color Leuchtring
Kopfhörerausgang:  2 x 3,5mm Klinke (TRS)
Konferenzbus:2x RJ45 (auto-terminierend)
Lautsprecher:  8 Ohm, 3 Watt RMS
Frequenzgang:  65 Hz - 16 kHz
Signal to Noise Ratio:  &gt;90 dBA
Total Harmonic Distortion:   &lt; 0.1%
Allgemein:
Leistungsaufnahme:   typ. 2,5 W
Temperaturbereich:  5 - 40ºC
Luftfeuchtigkeit:  35 - 80%
Gewicht:  650 g
Abmessungen (BxHxT):  150 x 61 x 168 mm
Farbe: schwarz
Ausgeschrieben:
Fabrikat:SHURE
Typ:MXC620
oder gleichwertiger Art
Angeboten (Vom Bieter einzutragen):
Fabrikat: '.......................................'
Typ: '.......................................'</t>
  </si>
  <si>
    <t>10.07.01.3</t>
  </si>
  <si>
    <t>Sprechstellen 6000-Serie</t>
  </si>
  <si>
    <t>10.07.01.3.699</t>
  </si>
  <si>
    <t>Shure/DIS_DC 6990 P** Digitale Konferenzsprechstelle mit 3,5" Touch LCD</t>
  </si>
  <si>
    <t>Digitale Konferenzsprechstelle mit 3,5" Touch LCD
Mikroprozessor-gesteuerte DSP-Konferenzsprechstelle mit 3,5" LCD-Touch-Display zur Verwendung in hochwertigen digitalen Konferenzsystemen.
Die Sprechstelle kann entweder als Vorsitzendeneinheit, für einen Delegierten oder für zwei Teilnehmer als Doppel-Delegiertenunit konfiguriert werden.
Diese Einstellung kann über das Setup-Menü direkt am Touchscreen der Sprechstelle erfolgen.
Die Sprechstelle wird von der Zentraleinheit des digitalen Konferenzsystems automatisch erkannt und registriert. Eine manuelle Adressierung ist nicht erforderlich.
Mischbetrieb mit anderen Sprechstellentypen/-Bauformen im Systembus muss möglich sein.
Mindestanforderungen:
2x DCS-LAN-Anschlüsse auf der Unterseite der Sprechstelle
Verriegelbarer XLR-3-pol-Anschluss für Schwanenhalsmikrofone in verschiedenen Längen.
Über zwei M3-Gewinde auf der Unterseite kann die Sprechstelle auf der Tischoberfläche fixiert werden.
Hochwertiger Lautsprecher
2 Kanalwähler für bis zu 31 Fremd-sprachen + O-Ton
2 unabhängige Kopfhörerbuchen 3,5mm
Integrierter Chipkartenleser
Mikrofontaster physikalisch ausgeführt
Mute-/Vorrangtaster je nach Einsatzzweck physikalisch ausgeführt
Neben der reinen Mikrofonsteuerung (AN/AUS + Mute) sind folgende Optionen über das LCD-Display darstell- und steuerbar.
Der Umfang ist ggfs. abhängig von Softwaremodulen und Funktionslizenzen in der zugehörigen Zentraleinheit bzw. ob die Unit als Vorsitzenden oder Delegiertensprechstelle konfiguriert ist:
Anzeige der Wortmeldungen
Freigabe des nächsten Mikrofons in der Wortmeldeliste
Vorrangauslösung
Voting /Proxy-Voting
Abstimmungsergebnisanzeige (lokal)
Mikrofonempfindlichkeitseinstellung
Dolmetscherkanalauswahl
Lautstärkeregelung LSP (lokal)
Agendaverfolgung
Nachrichtenübermittlung (nur Anzeige)
Chipkartenregistrierung
PIN Codeanmeldung
Spracheinstellung Menüs (lokal)
Statusanzeige der Konferenzeinheit
Folgende Betriebsarten sind möglich:
Automatik- Betrieb (jeder schaltet selbst ein und aus bis zur max. zugelassenen Grenze der Delegierten bzw. Gesamt-teilnehmerzahl)
FIFO (First In - First Out)
Manual (Anmeldebetrieb)
Sprachaktivierung (Lizenz erforderlich)
Mischbetrieb (Software erforderlich)
Die Einrichtung erfolgt über die Zentraleinheit des Konferenzsystems DCS6000.
Konform nach IEC 914, ISO 4043, ISO 2603
Technische Daten:
Mikrofonanschluss:  XLR 3-pol f
Kopfhöreranschluss:  2 x 3,5mm Klinke (stereo)
Lautsprecher:  8 Ohm, 3 Watt RMS
Frequenzgang:  65 Hz - 16 kHz
Signal to noise ratio:  &gt;90 dBA
Total harmonic distortion:  &lt; 0.1%
Allgemein:
Leistungsaufnahme:  Typ. 4 W
Temperaturbereich:  5 - 40ºC (35-80% humidity)
Gewicht:  0,9 kg
Größe (B x H x T):  268 x 74 x 153mm
DCS-LAN Anschlüsse:  RJ45
Anzahl:  2 (auto-terminated)
Farbe:  schwarz / grau
Ausgeschrieben:
Fabrikat:SHURE
Typ:DC 6990 P
oder gleichwertiger Art
Angeboten (Vom Bieter einzutragen):
Fabrikat:'.......................................'
Typ:'.......................................'</t>
  </si>
  <si>
    <t>10.07.01.4</t>
  </si>
  <si>
    <t>Sprechstellen 5900-Serie</t>
  </si>
  <si>
    <t>10.07.01.4.590</t>
  </si>
  <si>
    <t>Shure/DIS_DC5980P** Digitale Diskussionssprechstelle</t>
  </si>
  <si>
    <t>Digitale Diskussionssprechstelle
Volldigitale DSP-Mikroprozessor-gesteuerte Konferenzsprechstelle des digitalen Konferenzsystems DDS 5900.
Konfigurierbar als Vorsitzenden-,  Delegierten- oder Dolmetschereinheit. Diese Konfiguration findet direkt an der Sprechstelle statt und kann jederzeit innerhalb von 10 Sekunden geändert werden.
Austauschbare Beschriftungselemente für die jeweils gewünschte Sprechstellenkonfiguration.
Je nach Konfiguration, nimmt die linke Taste unterschiedliche Funktionalitäten an. Als Vorsitzendeneinheit steht eine Abwurffunktion aktiver Delegierteneinheiten zur Verfügung.
Konfiguriert als Delegierten- oder Dolmetschereinheit bildet diese Taste eine Räusper-Funktionalität. Das Mikrofon wird kurzfristig stummgeschaltet, ohne dass das dem Teilnehmer das Rederecht entzogen wird.
Alle Bedienelemente der Sprechstelle sind mit allgemeingültigen Symbolen dargestellt, nicht als Text.
Die Kopfhörerbuchse ist dem Original-Ton ("floor") zugeordnet. Hier kann der Nutzer einen Kopfhörer anschließen bzw. kann kurzfristig ein geeignetes Aufzeichnungsgerät angeschlossen werden.
Die Lautstärke kann über zwei Tasten an der Sprechstelle individuell eingestellt werden.
Verriegelbarer XLR-3-pol-Anschluss für Schwanenhalsmikrofone in verschiedenen Längen.
Die Sprechstelle wird von der Zentraleinheit des digitalen Konferenzsystems automatisch erkannt und registriert. Eine manuelle Adressierung ist nicht notwendig.
2 x DCS-LAN-Anschlüsse auf der Unterseite der Sprechstelle
1 Hochwertiger Lautsprecher
1 Kopfhörerbuche 3,5mm
Austauschbare Beschriftungsfelder (je nach Funktionalität der Sprechstelle)
Die Einrichtung erfolgt über die Zentraleinheit des Konferenzsystems DDS5900.
Konform nach IEC 914, ISO 4043, ISO 2603 (Einige Funktionalitäten der Sprechstelle in "Dolmetscherkonfiguration" sind nicht vorhanden).
Technische Daten:
Mikrofonanschluss:DIS Electret SH-Mikrofon
XLR 3-pol f
Kopfhöreranschluss:3,5mm Klinke (stereo)
Lautsprecher:8 Ohm, 2,1 Watt RMS
Frequenzgang:65 Hz - 16 kHz
Lautsprecher:150 Hz - 15 kHz
Signal to noise ratio:&gt;90 dBA
Total harmonic distortion:&lt; 0,1%
Weitere Spezifikationen
Leistungsaufnahme:typ. 1,5 W
Temperaturbereich:5 - 40ºC (35-80% humidity)
Gewicht:500 g
Größe (B x H x T):128 x 71 x 146 mm
DCS-LAN Anschlüsse:RJ45
Anzahl:2 (auto-terminated)
Farbe: schwarz
Ausgeschrieben:
Fabrikat:DIS
Typ:DC5980P
oder gleichwertiger Art
Angeboten (Vom Bieter einzutragen):
Fabrikat:'.......................................'
Typ:'.......................................'</t>
  </si>
  <si>
    <t>10.07.01.4.591</t>
  </si>
  <si>
    <t>Shure/DIS_AC5900CC** Zugentlastungsklemme</t>
  </si>
  <si>
    <t>Zugentlastungsklemme
Zur werkzeuglosen Montage auf der Sprechstellen-Unterseite.
VPE = 20 Stk.
Technische Daten
Material:Kunststoff
Farbe:schwarz
Ausgeschrieben:
Fabrikat:DIS
Typ:AC5900 CC 20PK
oder gleichwertiger Art
Angeboten (Vom Bieter einzutragen):
Fabrikat:'.......................................'
Typ:'.......................................'</t>
  </si>
  <si>
    <t>10.07.02</t>
  </si>
  <si>
    <t>Drahtlos - MXCW</t>
  </si>
  <si>
    <t>10.07.02.100</t>
  </si>
  <si>
    <t>Shure/DIS_MXCWAPT** Accesspoint für drahtloses Konferenzsystem</t>
  </si>
  <si>
    <t>Accesspoint für drahtloses Konferenzsystem
Accesspoint für drahtloses Konferenzsystem
Volldigitaler DSP-Mikroprozessor-gesteuerter Accesspoint als Systemzentrale zur Steuerung und Verwaltung von bis zu 125 Stück drahtlose Konferenzsprechstellen.
Die Verbindung zu den Sprechstellen erfolgt im 2,4 GHz- und 5 GHz-Band nach IEEE-Standard (ETSI konform) sowie auf DFS-Kanälen
Die Anbindung der Sprechstellen erfolgt über 2-Layer Autorisierung
Layer 1: Wifi, SSID und bidirektionale Steuerung
Layer 2: bidirektionales Audio mit AES128 Verschlüsselung für Audio und Daten.
Der Accesspoint verfügt über doppelte HF-Sektion mit permanenter DFS- Kanalüberwachung und Spektrumsmanagement nach IEEE-Standard (ETSI konform).
Über Presets kann das System an länder-bzw. regionsspezifische Regularien bezüglich der Spektrumsnutzung, (z.B Verwendung von DFS-Kanälen / Radar) angepasst werden und ist damit global einsetzbar.
Bei HF-Störungen schaltet das System automatisch auf einen geprüften freien Kanal um. Die Umschaltung erfolgt ohne Unterbrechung und ist für die Teilnehmer nicht hörbar.
Für den Datenverkehr zwischen Sprechstellen und Zentrale besitzt der Accesspoint ein Diversity Antennen-System,
Die Reichweite beträgt mindestens 45m, wobei die Sendeleistung in 4 Stufen einstellbar ist.
Durch administrierbare SSIDs und Verwaltung der Verbindung in den Sprechstellen können mehrere Systeme unabhängig voneinander simultan genutzt werden.
Die Anbindung an weitere Audiogeräte erfolgt primär per Netzwerk über die Dante-Schnittstelle (je 10 Ein- und Ausgangskanäle), es ist jedoch auch je ein analoger XLR- Ein- und Ausgang am Accesspoint die parallel genutzt werden können vorhanden.
Es können mindestens 8 Uplink und 8 Downlink Kanäle sowie 8 Gruppensummen konfiguriert werden.
Ein beliebiges Eingangssignal kann als Vorrang-Kanal, z.B. für Evakuierung definiert und genutzt werden.
Die Einstellung und Bedienung des Systems kann entweder über das integrierte Webbrowser Interface oder auch ohne PC über das Front LCD-Display mit Menüsteuerung erfolgen.
Mindestanforderungen:
Mindestens 125 Sprechstellen möglich.
Automatische Frequenzkoordination
128Bit AES-Verschlüsselung
Interferenzerkennung und -vermeidung für Übertragung ohne Signalverlust
Diversity-Antennensystem
Simultane Nutzung mehrerer Systeme möglich
Reichweite mind. 45m
Spannungsversorgung über PoE
Global einsetzbar
Dante Interface
Vorrang-Kanal frei definierbar
Technische Daten:
Arbeitsbereich:  2400 - 2484 MHz/
802.11bgn
(ohne Kanal 14)
5150 - 5250 MHz/
DFS-Band: 5250 - 5725 MHz/
802.11a/n/ac
(ohne Kanal 144)
Reichweite:  mind. 45m
Kapazität:  mind. 125 Konferenzeinheiten
Audiokanäle
Dante:  10x Send
10x Receive
Analog1x In
1x Out
Spannungsversorgung:  PoE, Class 0
Anschlüsse
Dante/Steuerung:  1x RJ45
Analog In:  1x XLR 3-polig (f)
Analog Out:  1x XLR 3-polig (m)
Gewicht:  max. 1,2 kg
Abmessungen:  245 x 245 x 48 mm
(B x T x H)
Farbe: weiß
gefordertes Zubehör:
Wand-/Deckenhalterung
Lackierbare Gehäuseabdeckung
Fabrikat der Planung:
Fabrikat:SHURE
Typ:MXCWAPT
oder gleichwertiger Art
Angeboten (Vom Bieter einzutragen):
Fabrikat: '.......................................' 
Typ: '.......................................'</t>
  </si>
  <si>
    <t>10.07.02.640</t>
  </si>
  <si>
    <t>Shure/DIS_MXCW640** Drahtlose Konferenzsprechstelle mit  4,3" Touch-Display</t>
  </si>
  <si>
    <t>Drahtlose Konferenzsprechstelle mit 4,3" Touch-Display
Drahtlose Konferenzsprechstelle mit 4,3" Touch-Display
Volldigitale DSP-mikroprozessorgesteuerte, drahtlose Konferenzsprechstelle mit 4,3" Touchdisplay, 10 Pin-Mikrofonanschluss, integriertem Lautsprecher, zwei Kopfhörerausgängen je mit separater Kanalwahl und Lautstärke-Encoder, NFC-Kartenleser und 4-poligem Klinkenanschluss zur Einbindung externer Teilnehmer/Audioquellen z.B. über Mobiltelefon.
2 mechanische Tasten mit austauschbaren Kappen für Mikrofon An/Aus sowie eine weitere konfigurierbare Funktion wie Mute, Vorrang etc.
Über den Touchscreen kann die Sprechstelle direkt über ein Setup-Menü verwaltet werden.
Konfigurierbar ist die Anmeldung an Accesspoints und die Auswahl des Betriebsmodus. Darüber hinaus können weitere Konferenzfunktionen wie Agenda, Teilnehmerinformationen, Abstimmung, Nachrichtenübermittelung etc. angezeigt bzw. abgerufen werden.
Mindestens folgende Betriebsmodi werden von der Sprechstelle unterstützt:
Delegierter
Doppeldelegierter
Vorsitzender
Zuhörer
Dolmetscher,
Externer Teilnehmer/ Anrufer
Atmo-Mikrofon
Zudem kann die Sprechstelle vollständig über das Web-Interface der Systemzentrale im Netzwerk überwacht werden.
Die Sprechstelle arbeitet im 2,4 GHz- und 5 GHz-Band nach IEEE-Standard (ETSI konform) sowie auf DFS-Kanälen
Die Anmeldung am Accesspoint erfolgt über 2-Layer Autorisierung
Layer 1: Wifi, SSID und bidirektionale Steuerung
Layer 2: bidirektionales Audio mit AES128 Verschlüsselung für Audio und Daten.
Bei HF-Störungen schaltet das System automatisch auf einen geprüften freien Kanal um. Die Umschaltung erfolgt ohne Unterbrechung und ist für die Teilnehmer nicht hörbar.
Betrieb mit überwachbarem LiIon-Akku.
Akkuschacht mit Testtaste auf der Unterseite.
Mindestanforderungen:
Automatische Frequenzkoordination
128Bit AES-Verschlüsselung
Interferenzerkennung und -vermeidung für Übertragung ohne Signalverlust
Ladebuchse für unterbrechungsfreien Betrieb
Abstimmfunktion über Touchscreen
Akkutest-Funktion
Power-Schalter fehlbedienungsgeschützt auf Unterseite
Technische Daten:
Arbeitsbereich:  2400 - 2484 MHz/
802.11bgn
(ohne Kanal 14)
5150 - 5250 MHz/
DFS-Band: 5250 - 5725 MHz/
802.11a/n/ac
(ohne Kanal 144)
Display:  4,3" LCD mit kapazitivem Touchscreen
Anschlüsse
Mikrofonanschluss:  10-polig-Multipin
Kopfhörerausgang:  2 x 3,5 TRS-Klinkenbuchse
Audioeingang/-Ausgang:  1x 3,5mm TRRS-Klinkenbuchse
Ladebuchse:  1x Mini-USB
1x integrierte Ladekontakte auf Unterseite
Akkulaufzeit:  mind. 9 Stunden
Gewicht mit Akku:  max. 1,2 kg
Abmessungen:  258 x 70,3 x 48 mm (BxHxT)
(ohne Mikrofon)
Farbe: schwarz/anthrazit matt
gefordertes Zubehör:
1x Systemakku
Fabrikat der Planung:
Fabrikat:SHURE
Typ:MXCW640
oder gleichwertiger Art
Angeboten (Vom Bieter einzutragen):
Fabrikat: '.......................................'  
Typ: '.......................................'</t>
  </si>
  <si>
    <t>10.07.02.900</t>
  </si>
  <si>
    <t>Shure/DIS_MXCWNCS-E** Ladestation für Li-Ion-Systemakkus</t>
  </si>
  <si>
    <t>Ladestation für Li-Ion-Systemakkus
Netzwerkfähiges Ladegerät für den Tischaufbau oder Wand- bzw. 19"-Montage (4HE),
10 Lade-Buchten mit 5-stelliger LED Segmentanzeige zur Anzeige des Ladezustands (10/25/50/75 u. 100%) und -Vorgangs des jeweiligen Systemakkus.
Integriertes Webbrowser Interface zur Überwachung der Ladezustände und der Akkuqualität
Unterschiedliche Modi für Lagerung, akkuschonende Lagerung oder Transport. Diese Funktion ist auch über einen Taster auf der Rückseite des Geräts aktivierbar.
rutschfeste Gummifüße auf der Unterseite
Mindestanforderungen:
leise laufende Lüfter
Storage Mode
Technische Daten:
Spannung:  110-240V
Leistungsaufnahme:  1,0A
Ladedauer:  max. 4 h (100%)
max. 1,5 h (50%)
Temperaturbereich:max. 60°C
Gewicht:2,74kg
(ohne Akkus)
Größe (B x H x T):439 x 72,4 x 194 mm
(ohne Montagewinkel und Akkus)
19"/4HE (Tiefe: mm)
Farbe: schwarz/anthrazit matt
gefordertes Zubehör:
1 x 230V Netzanschlusskabel
2 x Rack-Montagewinkel
Fabrikat der Planung:
Fabrikat:SHURE
Typ:MXCWNCS-E
oder gleichwertiger Art
Angeboten (Vom Bieter einzutragen):
Fabrikat: '.......................................' 
Typ: '.......................................'</t>
  </si>
  <si>
    <t>10.07.02.930</t>
  </si>
  <si>
    <t>Shure/DIS_SB930** Li-Ionen-Systemakku</t>
  </si>
  <si>
    <t>Li-Ionen-Systemakku
Überwachbarer Li-Ion-Akku (3 Zellen) mit integrierter Testfunktion und 5-Segment Ladeanzeige zur Verwendung in drahtlosen Konferenzsprechstellen
Technische Daten:
Standzeit:mind. 10 Stunden
unter Maximallast
Ladezeit:1,5 Std bis 50%
(ca. 5Std. Betrieb)
&lt;4 Std bis 100%
(ca. 10 Std. Betrieb)
Kapazität:  9600mA
Spannung:  3,6V
Temperaturbereich:max. 60°C
Gewicht:180g
Fabrikat der Planung:
Fabrikat:SHURE
Typ:SB930
oder gleichwertiger Art
Angeboten (Vom Bieter einzutragen):
Fabrikat: '.......................................'
Typ: '.......................................'</t>
  </si>
  <si>
    <t>10.07.02.990</t>
  </si>
  <si>
    <t>Transportkoffer/Case für 10 Sprechstellen</t>
  </si>
  <si>
    <t>Transportkoffer/Case für 10 Sprechstellen
Stabile Transport-Verpackung für mindestens 10 Sprechstellen, der drahtlosen Konferenzanlage inkl. Zubehör.
Mehrere dieser Transportkoffer können als Etagensystem gestapelt und stabil miteinander verriegelt werden.
Das Stack oder einzelne Koffer können auch mit einem Rollenbrett (separate Position) kombiniert werden.
Mindestanforderungen:
Das Case verfügt über einen Schaumstoffeinsatz zur Aufnahme von 10 Sprechstellen mit montierten Mikrofonen.
Die Akkuschächte müssen auch ohne Entnehmen der Sprechstellen zugänglich sein.
im Case kann zudem mindestens ein Accesspoint des Konferenzsystems verstaut werden.
Angeboten (Vom Bieter einzutragen):
Fabrikat: '.......................................' 
Typ: '.......................................'</t>
  </si>
  <si>
    <t>10.07.02.991</t>
  </si>
  <si>
    <t>Rollenbrett für Transportkoffer/Case</t>
  </si>
  <si>
    <t>Rollenbrett für Transportkoffer/Case
Rollenbrett zur Kombination mit den in separaten Position ausgeschriebenen Transportcases für drahtlose Konferenzsprechstellen.
Einzelne oder mehrere Transportkoffer als Etagensystem können auf dem Rollenbrett befestigt werden.
Mindestanforderungen:
vier kugelgelagerte Lenkrollen, davon zwei mit Bremse.
Angeboten (Vom Bieter einzutragen):
Fabrikat: '.......................................' 
Typ: '.......................................'</t>
  </si>
  <si>
    <t>10.07.02.999</t>
  </si>
  <si>
    <t>Standstativ für Drahtlose Konferenzsprechstelle</t>
  </si>
  <si>
    <t>Schlanke Stele auf der eine Sprechstelle der drahtlosen Konferenzanlage (in separater Position ausgeschriebenen) frei im Raum stehend positioniert werden kann.
Die Sprechstelle kann zum Schutz vor Absturz auf der Stele fixiert werden.
Die Stele besitzt einen Fuß oder Sockel der einen stabilen Stand sicherstellt und ein Kippen effektiv verhindert.</t>
  </si>
  <si>
    <t>10.07.03</t>
  </si>
  <si>
    <t>Mikrofone für Konferenzsysteme</t>
  </si>
  <si>
    <t>10.07.03.1</t>
  </si>
  <si>
    <t>Mikrofone für MXC/ MXCW</t>
  </si>
  <si>
    <t>10.07.03.1.406</t>
  </si>
  <si>
    <t>Shure_MXC406/MS** Schwanenhals-Mic für Konferenzsystem 15cm - Mini-Shotgun</t>
  </si>
  <si>
    <t>Schwanenhals-Mic für Konferenzsystem 15cm - Mini-Shotgun
Schwanenhals Mikrofon 15cm mit zweifarbigem Leuchtring hinter der Mikrofonkapsel und einer Biegestelle.
10-poliger Multipin-Verbinder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Keulen-Richtcharakteristik, kann bei Bedarf durch einfaches Aufschrauben werkzeuglos gegen Kapseln mit anderer Richtcharakteristik (Niere/ Superniere/ Kugel) getauscht werden.
Technische Daten:
Charakteristik:  Keule
Aufnahmebereich (-3dB):  100°
Übertragungsbereich:  50 Hz - 17 kHz
Leerlaufempfindlichkeit:  -33 dBV/Pa (22 mV/Pa)
Maximaler Schalldruck:  121 dB
Eigenrauschen:  36 dB(A)
(äquiv. Schalldruck)
Betriebstemperaturbereich:  -18 - 57°C
Relative Feuchtigkeit:   0 bis 95%
Gesamtlänge:  5,9" (=15 cm)
Im Lieferumfang enthaltenes Zubehör:
Rastender Snap-Fit Windschutz
Leitfabrikat der Planung:
Fabrikat:SHURE
Typ:MXC406/MS
oder gleichwertiger Art
Angeboten (Vom Bieter einzutragen):
Fabrikat: '.......................................' 
Typ: '.......................................'</t>
  </si>
  <si>
    <t>10.07.03.1.416</t>
  </si>
  <si>
    <t>Shure_MXC416/C** Schwanenhals-Mic für Konferenzsystem 40cm</t>
  </si>
  <si>
    <t>Schwanenhals-Mic für Konferenzsystem 40cm
Schwanenhals Mikrofon (40cm) mit zweifarbigem Leuchtring hinter der Mikrofonkapsel und einer Biegestelle.
10-poliger Multipin-Verbinder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16" (=40 cm)
Durchmesser an dickster Stelle
(Windschutz):  D= 18mm
Farbe:  schwarz
Fabrikat der Planung:
Fabrikat:SHURE
Typ:MXC416/C
oder gleichwertiger Art
Angeboten (Vom Bieter einzutragen):
Fabrikat: '.......................................'
Typ: '.......................................'</t>
  </si>
  <si>
    <t>10.07.03.1.417</t>
  </si>
  <si>
    <t>Shure_MXC416DF/C** Schwanenhals-Mic für  Konferenzsystem 40cm, 2 Biegestellen</t>
  </si>
  <si>
    <t>Schwanenhals-Mic für Konferenzsystem 40cm, 2 Biegestellen
Schwanenhals Mikrofon (40cm) mit zweifarbigem Leuchtring hinter der Mikrofonkapsel und zwei Biegestellen
10-poliger Multipin-Verbinder für die Anbindung an Konferenzsprechstellen.
Körperschallentkoppelter Mikrofonkopf
Zwei Biegestellen, je ein Schwanenhals-Segment unterhalb der Mic-Kapsel und oberhalb der Steckverbindung, dazwischen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16" (=40 cm)
Durchmesser an dickster Stelle
(Windschutz):  D= 18mm
Farbe:  schwarz
Fabrikat der Planung:
Fabrikat:SHURE
Typ:MXC416DF/C
oder gleichwertiger Art
Angeboten (Vom Bieter einzutragen):
Fabrikat: '.......................................'
Typ: '.......................................'</t>
  </si>
  <si>
    <t>10.07.03.1.420</t>
  </si>
  <si>
    <t>Shure_MXC420/C** Schwanenhals-Mic für Konferenzsystem 50cm</t>
  </si>
  <si>
    <t>Schwanenhals-Mic für Konferenzsystem 50cm
Langes Schwanenhals Mikrofon (50cm) mit zweifarbigem Leuchtring hinter der Mikrofonkapsel und einer Biegestelle.
10-poliger Multipin-Verbinder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20" (=50 cm)
Durchmesser an dickster Stelle
(Windschutz):  D= 18mm
Farbe:  schwarz
Fabrikat der Planung:
Fabrikat:SHURE
Typ:MXC420/C
oder gleichwertiger Art
Angeboten (Vom Bieter einzutragen):
Fabrikat: '.......................................'
Typ: '.......................................'</t>
  </si>
  <si>
    <t>10.07.03.1.421</t>
  </si>
  <si>
    <t>Shure_MXC420DF/C** Schwanenhals-Mic für  Konferenzsystem 50cm, 2 Biegestellen</t>
  </si>
  <si>
    <t>Schwanenhals-Mic für Konferenzsystem 50cm, 2 Biegestellen
Langes Schwanenhals Mikrofon (50cm) mit zweifarbigem Leuchtring hinter der Mikrofonkapsel und zwei Biegestellen.
10-poliger Multipin-Verbinder für die Anbindung an Konferenzsprechstellen.
Körperschallentkoppelter Mikrofonkopf
Zwei Biegestellen, je ein Schwanenhals-Segment unterhalb der Mic-Kapsel und oberhalb der Steckverbindung, dazwischen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20" (=50 cm)
Durchmesser an dickster Stelle
(Windschutz):  D= 18mm
Farbe:  schwarz
Fabrikat der Planung:
Fabrikat:SHURE
Typ:MXC420DF/C
oder gleichwertiger Art
Angeboten (Vom Bieter einzutragen):
Fabrikat: '.......................................'
Typ: '.......................................'</t>
  </si>
  <si>
    <t>10.07.03.2</t>
  </si>
  <si>
    <t>Mikrofone für DIS-Sprechstellen (5900/6000)</t>
  </si>
  <si>
    <t>10.07.03.2.406</t>
  </si>
  <si>
    <t>Shure_GM406/MS** Schwanenhals-Mic für Konferenzsystem 15cm - Mini-Shotgun</t>
  </si>
  <si>
    <t>Schwanenhals-Mic für Konferenzsystem 15cm - Mini-Shotgun
Schwanenhals Mikrofon 15cm mit zweifarbigem Leuchtring hinter der Mikrofonkapsel und einer Biegestelle.
3-poliger XLR-Verbinder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Keulen-Richtcharakteristik, kann bei Bedarf durch einfaches Aufschrauben werkzeuglos gegen Kapseln mit anderer Richtcharakteristik (Niere/ Superniere/ Kugel) getauscht werden.
Technische Daten:
Charakteristik:  Keule
Aufnahmebereich (-3dB):  100°
Übertragungsbereich:  50 Hz - 17 kHz
Leerlaufempfindlichkeit:  -33 dBV/Pa (22 mV/Pa)
Maximaler Schalldruck:  121 dB
Eigenrauschen:  36 dB(A)
(äquiv. Schalldruck)
Betriebstemperaturbereich:  -18 - 57°C
Relative Feuchtigkeit:   0 bis 95%
Gesamtlänge:  5,9" (=15 cm)
Im Lieferumfang enthaltenes Zubehör:
Rastender Snap-Fit Windschutz
Leitfabrikat der Planung:
Fabrikat:SHURE
Typ:GM406/MS
oder gleichwertiger Art
Angeboten (Vom Bieter einzutragen):
Fabrikat: '.......................................' 
Typ: '.......................................'</t>
  </si>
  <si>
    <t>10.07.03.2.416</t>
  </si>
  <si>
    <t>Shure_GM416/C** Schwanenhals-Mic für Konferenzsystem 40cm</t>
  </si>
  <si>
    <t>Schwanenhals-Mic für Konferenzsystem 40cm
Schwanenhals Mikrofon (40cm) mit zweifarbigem Leuchtring hinter der Mikrofonkapsel und einer Biegestelle.
3-poliger XLR-Verbinder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15,7" (=40 cm)
Durchmesser an dickster Stelle
(Windschutz):  D= 18mm
Farbe:  schwarz
Fabrikat der Planung:
Fabrikat:SHURE
Typ:GM416/C
oder gleichwertiger Art
Angeboten (Vom Bieter einzutragen):
Fabrikat: '.......................................'
Typ: '.......................................'</t>
  </si>
  <si>
    <t>10.07.03.2.420</t>
  </si>
  <si>
    <t>Shure_GM420/C** Schwanenhals-Mic für Konferenzsystem 50cm</t>
  </si>
  <si>
    <t>Schwanenhals-Mic für Konferenzsystem 50cm
Schwanenhals Mikrofon (50cm) mit zweifarbigem Leuchtring hinter der Mikrofonkapsel und einer Biegestelle.
3-poliger XLR-Verbinder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121 dB
Eigenrauschen:  28 dB(A)
(äquiv. Schalldruck)
Betriebstemperaturbereich:  -18 - 57°C
Relative Feuchtigkeit:   0 bis 95%
Schwanenhalslänge:  19,6" (=50 cm)
Durchmesser an dickster Stelle
(Windschutz):  D= 18mm
Farbe:  schwarz
Fabrikat der Planung:
Fabrikat:SHURE
Typ:GM420/C
oder gleichwertiger Art
Angeboten (Vom Bieter einzutragen):
Fabrikat: '.......................................'
Typ: '.......................................'</t>
  </si>
  <si>
    <t>10.07.03.2.425</t>
  </si>
  <si>
    <t>Shure_GM425/C** Schwanenhals-Mic für Konferenzsystem 63cm</t>
  </si>
  <si>
    <t>Schwanenhals-Mic für Konferenzsystem 63cm
Schwanenhals Mikrofon (50cm) mit zweifarbigem Leuchtring hinter der Mikrofonkapsel und einer Biegestelle.
3-poliger XLR-Verbinder für die Anbindung an Konferenzsprechstellen.
Körperschallentkoppelter Mikrofonkopf
Ein Schwanenhals-Segment oberhalb der Steckverbindung, darüber bis zum Mikrofonkopf steifes, gerades Rohr.
GSM-Immun zum Schutz gegen HF-Interferenzen und Einstreuungen z.B. durch Mobiltelefone
Hochwertige Elektret-Kondensatorkapsel mit Nierencharakteristik,
kann bei Bedarf durch einfaches Aufschrauben werkzeuglos gegen Kapseln mit anderer Richtcharakteristik (Superniere/ Kugel) getauscht werden.
Technische Daten:
Charakteristik:  Niere
Aufnahmebereich (-3dB):  130°
Übertragungsbereich:  50 Hz - 17 kHz
Leerlaufempfindlichkeit:  -35 dBV/Pa (17,8 mV/Pa)
Maximaler Schalldruck:  110 dB SPL (3%THD)
Eigenrauschen:  28 dB(A)
(äquiv. Schalldruck)
Betriebstemperaturbereich:  -18 - 57°C
Relative Feuchtigkeit:   0 bis 95%
Schwanenhalslänge:  24,8" (=63 cm)
Durchmesser an dickster Stelle
(Windschutz):  D= 18mm
Farbe:  schwarz
Fabrikat der Planung:
Fabrikat:SHURE
Typ:GM420/C
oder gleichwertiger Art
Angeboten (Vom Bieter einzutragen):
Fabrikat: '.......................................'
Typ: '.......................................'</t>
  </si>
  <si>
    <t>10.07.03.2.593</t>
  </si>
  <si>
    <t>Shure/DIS_GM5923** Schwanenhalsmikrofon, 40cm</t>
  </si>
  <si>
    <t>Schwanenhalsmikrofon, 40cm
Hochwertiges Schwanenhalsmikrofon mit Elektret-Kondensator-Technik. Einsetzbar an Sprechstellen der 5900er-Serie.
Sprachoptimierte Nieren-Charakteristik mit hoher Rückkoppelungssicherheit
Einstreuungsfest gegenüber mobilen Kommunikationsgeräten
Integrierter Leuchtring zur Anzeige des aktivierten Mikrofones
XLR-Anschluss
Hohe Schalldruckverträglichkeit
Sehr geringes Eigenrauschen
Technische Daten:
Mikrofontyp:Elektret-Kondensator
Mikrofoncharakteristik:Niere
Frequenzgang:30 Hz -18 kHz
Empfindlichkeit:-52 dB (+/- 3dB)
(0dB = 1V/1Pa, 1 kHz)
Max. SPL:110 dB SPL (3% THD)
Signal to Noise Ratio:&gt; 60 dB(A)
Front/ Back Ratio:&gt; 25 dB (1 KHz)
Ausgeschrieben:
Fabrikat:DIS
Typ:GM5923
oder gleichwertiger Art
Angeboten (Vom Bieter einzutragen):
Fabrikat:'.......................................'
Typ:'.......................................'</t>
  </si>
  <si>
    <t>10.07.03.2.594</t>
  </si>
  <si>
    <t>Shure/DIS_GM5924** Schwanenhalsmikrofon, 50cm</t>
  </si>
  <si>
    <t>Schwanenhalsmikrofon, 50cm
Hochwertiges Schwanenhalsmikrofon mit Elektret-Kondensator-Technik. Einsetzbar an Sprechstellen der 5900er-Serie.
Sprachoptimierte Nieren-Charakteristik mit hoher Rückkoppelungssicherheit
Einstreuungsfest gegenüber mobilen Kommunikationsgeräten
Integrierter Leuchtring zur Anzeige des aktivierten Mikrofones
XLR-Anschluss
Hohe Schalldruckverträglichkeit
Sehr geringes Eigenrauschen
Technische Daten:
Mikrofontyp:Elektret-Kondensator
Mikrofoncharakteristik:Niere
Frequenzgang:30 Hz -18 kHz
Empfindlichkeit:-52 dB (+/- 3dB)
(0dB = 1V/1Pa, 1 kHz)
Max. SPL:110 dB SPL (3% THD)
Signal to Noise Ratio:&gt; 60 dB(A)
Front/ Back Ratio:&gt; 25 dB (1 KHz)
Ausgeschrieben:
Fabrikat:DIS
Typ:GM5924
oder gleichwertiger Art
Angeboten (Vom Bieter einzutragen):
Fabrikat:'.......................................'
Typ:'.......................................'</t>
  </si>
  <si>
    <t>10.07.04</t>
  </si>
  <si>
    <t>10.07.04.012</t>
  </si>
  <si>
    <t>Shure/DIS_DO12** Transportrollbrett</t>
  </si>
  <si>
    <t>Transportrollbrett
Transportrollbrett für bis zu zehn zuvor beschriebene Transportboxen.
4 hochwertige Transportrollen aus Kunststoff.
Angeboten (Vom Bieter einzutragen):
Fabrikat:'.......................................'
Typ:'.......................................'
Ausgeschrieben:
Fabrikat:DIS
Typ:DO12
oder gleichwertiger Art
Angeboten (Vom Bieter einzutragen):
Fabrikat:'.......................................'
Typ:'.......................................'</t>
  </si>
  <si>
    <t>10.07.04.013</t>
  </si>
  <si>
    <t>Shure/DIS_EC-6001-03** Busleitung, 3m</t>
  </si>
  <si>
    <t>Busleitung, 3m
DCS-LAN Buskabel, 100%-ige Eingnungsprüfung ab Kabelhersteller (Kanalbandbreite, galvanische Verbindung, Wellenwiderstand etc.), Typ CAT5e,  AWG24 geschirmt
Technische Daten
Steckertyp:RJ45
Mantelfarbe:schwarz
Länge: 3m
Angeboten (Vom Bieter einzutragen):
Fabrikat:'.......................................'
Typ:'.......................................'
Angeboten (Vom Bieter einzutragen):
Fabrikat:'.......................................'
Typ:'.......................................'
Ausgeschrieben:
Fabrikat:DIS
Typ:EC-6001-03
oder gleichwertiger Art
Angeboten (Vom Bieter einzutragen):
Fabrikat:'.......................................'
Typ:'.......................................'</t>
  </si>
  <si>
    <t>10.07.04.014</t>
  </si>
  <si>
    <t>Shure/DIS_EC-6001-30** Busleitung, 30m</t>
  </si>
  <si>
    <t>Busleitung, 30m
DCS-LAN Buskabel, 100%-ige Eingnungsprüfung ab Kabelhersteller (Kanalbandbreite, galvanische Verbindung, Wellenwiderstand etc.), Typ CAT5e,  AWG24 geschirmt
Technische Daten
Steckertyp:RJ45
Mantelfarbe:schwarz
Länge: 30m
Angeboten (Vom Bieter einzutragen):
Fabrikat:'.......................................'
Typ:'.......................................'
Angeboten (Vom Bieter einzutragen):
Fabrikat:'.......................................'
Typ:'.......................................'
Ausgeschrieben:
Fabrikat:DIS
Typ:EC-6001-30
oder gleichwertiger Art
Angeboten (Vom Bieter einzutragen):
Fabrikat:'.......................................'
Typ:'.......................................'</t>
  </si>
  <si>
    <t>10.07.04.099</t>
  </si>
  <si>
    <t>Konferenzrecording/Dokumentation System</t>
  </si>
  <si>
    <t>Konferenz-Recording System mit Protokollfunktion
bestehend aus Software und geeigneter Hardware für die automatisierte Aufzeichnung von mehrkanaliger bzw. mehrsprachiger Audiosignale und Videosignalen einschließlich der Einbindung zugehöriger Metadaten.
Mindestanforderungen:
Recording und Archivierung von mind. 8 separaten Audiokanälen (/Sprachen)
Audioinput via Dante
Automatisches und manuelles setzen von Markern und Einlesen der Meta-Informationen z.B. Name des Teilnehmers bei Wortmeldungen, etc.
Optional manuelle Bearbeitung der Zusatzinfos
Web-basiertes User-Interface für Bedienung bei Aufnahme, Wiedergabe, Verschlagwortung, etc.
Intelligente Suchfunktion zum einfachen auffinden
Integrierte Transcriptions-Funktion
Schnittstelle kompatibel zur in separater Position ausgeschrieben Konferenzanlage
Angeboten (Vom Bieter einzutragen):
Fabrikat: '.......................................'
Typ: '.......................................'</t>
  </si>
  <si>
    <t>psch</t>
  </si>
  <si>
    <t>10.07.10</t>
  </si>
  <si>
    <t>IR-Transmitter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</si>
</sst>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164" formatCode="#,##0.000"/>
    <numFmt numFmtId="165" formatCode="dd/mm/yy;@"/>
    <numFmt numFmtId="172" formatCode="#,##0.00#\ &quot;€&quot;;[Red]\-#,##0.00#\ &quot;€&quot;"/>
    <numFmt numFmtId="174" formatCode="#,##0.00\ &quot;€&quot;;[Red]\-#,##0.00\ &quot;€&quot;;;@"/>
  </numFmts>
  <fonts count="38" x14ac:knownFonts="1">
    <font>
      <sz val="12"/>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
      <sz val="8"/>
      <color rgb="FF000000"/>
      <name val="Arial"/>
    </font>
  </fonts>
  <fills count="38">
    <fill>
      <patternFill patternType="none"/>
    </fill>
    <fill>
      <patternFill patternType="gray125"/>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gradientFill degree="90">
        <stop position="0">
          <color rgb="FFFFFFFF"/>
        </stop>
        <stop position="1">
          <color rgb="FF808080"/>
        </stop>
      </gradient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
      <patternFill patternType="solid">
        <fgColor rgb="FFFFFFFF"/>
        <bgColor indexed="64"/>
      </patternFill>
    </fill>
  </fills>
  <borders count="37">
    <border>
      <left/>
      <right/>
      <top/>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bottom/>
      <diagonal/>
    </border>
    <border>
      <left style="thin">
        <color auto="1"/>
      </left>
      <right style="thin">
        <color rgb="FF000000"/>
      </right>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
      <left style="thin">
        <color auto="1"/>
      </left>
      <right style="thin">
        <color rgb="FF000000"/>
      </right>
      <top/>
      <bottom style="thin">
        <color auto="1"/>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left" vertical="center"/>
    </xf>
    <xf numFmtId="0" fontId="3" fillId="3" borderId="2" xfId="0" applyFont="1" applyFill="1" applyBorder="1" applyAlignment="1">
      <alignment horizontal="left" vertical="center"/>
    </xf>
    <xf numFmtId="0" fontId="4" fillId="4" borderId="3" xfId="0" applyFont="1" applyFill="1" applyBorder="1" applyAlignment="1">
      <alignment horizontal="left" vertical="center"/>
    </xf>
    <xf numFmtId="0" fontId="5" fillId="5" borderId="4" xfId="0" applyFont="1" applyFill="1" applyBorder="1" applyAlignment="1">
      <alignment horizontal="left" vertical="center"/>
    </xf>
    <xf numFmtId="0" fontId="6" fillId="6" borderId="5" xfId="0" applyFont="1" applyFill="1" applyBorder="1" applyAlignment="1">
      <alignment horizontal="left" vertical="center"/>
    </xf>
    <xf numFmtId="0" fontId="7" fillId="7" borderId="6" xfId="0" applyFont="1" applyFill="1" applyBorder="1" applyAlignment="1">
      <alignment horizontal="left" vertical="center"/>
    </xf>
    <xf numFmtId="0" fontId="8" fillId="8" borderId="7" xfId="0" applyFont="1" applyFill="1" applyBorder="1" applyAlignment="1">
      <alignment horizontal="left" vertical="center"/>
    </xf>
    <xf numFmtId="0" fontId="9" fillId="9" borderId="8" xfId="0" applyFont="1" applyFill="1" applyBorder="1" applyAlignment="1">
      <alignment horizontal="left" vertical="distributed"/>
    </xf>
    <xf numFmtId="0" fontId="10" fillId="10" borderId="9" xfId="0" applyFont="1" applyFill="1" applyBorder="1" applyAlignment="1">
      <alignment horizontal="left" vertical="distributed"/>
    </xf>
    <xf numFmtId="172" fontId="11" fillId="11" borderId="10" xfId="0" applyNumberFormat="1" applyFont="1" applyFill="1" applyBorder="1" applyAlignment="1">
      <alignment horizontal="right" vertical="distributed"/>
    </xf>
    <xf numFmtId="0" fontId="12" fillId="12" borderId="11" xfId="0" applyFont="1" applyFill="1" applyBorder="1" applyAlignment="1">
      <alignment horizontal="left" vertical="distributed"/>
    </xf>
    <xf numFmtId="164" fontId="13" fillId="13" borderId="12" xfId="0" applyNumberFormat="1" applyFont="1" applyFill="1" applyBorder="1" applyAlignment="1">
      <alignment horizontal="right" vertical="distributed"/>
    </xf>
    <xf numFmtId="8" fontId="14" fillId="14" borderId="13" xfId="0" applyNumberFormat="1" applyFont="1" applyFill="1" applyBorder="1" applyAlignment="1">
      <alignment horizontal="right" vertical="distributed"/>
    </xf>
    <xf numFmtId="174" fontId="15" fillId="15" borderId="14" xfId="0" applyNumberFormat="1" applyFont="1" applyFill="1" applyBorder="1" applyAlignment="1">
      <alignment horizontal="right" vertical="distributed"/>
    </xf>
    <xf numFmtId="10" fontId="16" fillId="16" borderId="15" xfId="0" applyNumberFormat="1" applyFont="1" applyFill="1" applyBorder="1" applyAlignment="1">
      <alignment horizontal="center" vertical="distributed"/>
    </xf>
    <xf numFmtId="0" fontId="17" fillId="17" borderId="16" xfId="0" applyFont="1" applyFill="1" applyBorder="1" applyAlignment="1">
      <alignment horizontal="center" vertical="distributed"/>
    </xf>
    <xf numFmtId="0" fontId="18" fillId="18" borderId="17" xfId="0" applyFont="1" applyFill="1" applyBorder="1" applyAlignment="1">
      <alignment horizontal="left" vertical="distributed"/>
    </xf>
    <xf numFmtId="0" fontId="19" fillId="19" borderId="18" xfId="0" applyFont="1" applyFill="1" applyBorder="1" applyAlignment="1">
      <alignment horizontal="left" vertical="distributed"/>
    </xf>
    <xf numFmtId="172" fontId="20" fillId="20" borderId="19" xfId="0" applyNumberFormat="1" applyFont="1" applyFill="1" applyBorder="1" applyAlignment="1">
      <alignment horizontal="right" vertical="distributed"/>
    </xf>
    <xf numFmtId="0" fontId="21" fillId="21" borderId="20" xfId="0" applyFont="1" applyFill="1" applyBorder="1" applyAlignment="1">
      <alignment horizontal="left" vertical="distributed"/>
    </xf>
    <xf numFmtId="164" fontId="22" fillId="22" borderId="21" xfId="0" applyNumberFormat="1" applyFont="1" applyFill="1" applyBorder="1" applyAlignment="1">
      <alignment horizontal="right" vertical="distributed"/>
    </xf>
    <xf numFmtId="8" fontId="23" fillId="23" borderId="22" xfId="0" applyNumberFormat="1" applyFont="1" applyFill="1" applyBorder="1" applyAlignment="1">
      <alignment horizontal="right" vertical="distributed"/>
    </xf>
    <xf numFmtId="174" fontId="24" fillId="24" borderId="23" xfId="0" applyNumberFormat="1" applyFont="1" applyFill="1" applyBorder="1" applyAlignment="1">
      <alignment horizontal="right" vertical="distributed"/>
    </xf>
    <xf numFmtId="10" fontId="25" fillId="25" borderId="24" xfId="0" applyNumberFormat="1" applyFont="1" applyFill="1" applyBorder="1" applyAlignment="1">
      <alignment horizontal="center" vertical="distributed"/>
    </xf>
    <xf numFmtId="0" fontId="26" fillId="26" borderId="25" xfId="0" applyFont="1" applyFill="1" applyBorder="1" applyAlignment="1">
      <alignment horizontal="center" vertical="distributed"/>
    </xf>
    <xf numFmtId="0" fontId="27" fillId="27" borderId="26" xfId="0" applyFont="1" applyFill="1" applyBorder="1" applyAlignment="1">
      <alignment horizontal="left" vertical="top"/>
    </xf>
    <xf numFmtId="0" fontId="28" fillId="28" borderId="27" xfId="0" applyFont="1" applyFill="1" applyBorder="1" applyAlignment="1">
      <alignment horizontal="left" vertical="top"/>
    </xf>
    <xf numFmtId="0" fontId="29" fillId="29" borderId="28" xfId="0" applyFont="1" applyFill="1" applyBorder="1" applyAlignment="1">
      <alignment horizontal="left" vertical="top" wrapText="1"/>
    </xf>
    <xf numFmtId="0" fontId="30" fillId="30" borderId="29" xfId="0" applyFont="1" applyFill="1" applyBorder="1" applyAlignment="1">
      <alignment horizontal="left" vertical="top"/>
    </xf>
    <xf numFmtId="172" fontId="31" fillId="31" borderId="30" xfId="0" applyNumberFormat="1" applyFont="1" applyFill="1" applyBorder="1" applyAlignment="1">
      <alignment horizontal="right" vertical="top"/>
    </xf>
    <xf numFmtId="0" fontId="32" fillId="32" borderId="31" xfId="0" applyFont="1" applyFill="1" applyBorder="1" applyAlignment="1">
      <alignment horizontal="left" vertical="top"/>
    </xf>
    <xf numFmtId="164" fontId="33" fillId="33" borderId="32" xfId="0" applyNumberFormat="1" applyFont="1" applyFill="1" applyBorder="1" applyAlignment="1">
      <alignment horizontal="right" vertical="top"/>
    </xf>
    <xf numFmtId="8" fontId="34" fillId="34" borderId="33" xfId="0" applyNumberFormat="1" applyFont="1" applyFill="1" applyBorder="1" applyAlignment="1">
      <alignment horizontal="right" vertical="top"/>
    </xf>
    <xf numFmtId="174" fontId="35" fillId="35" borderId="34" xfId="0" applyNumberFormat="1" applyFont="1" applyFill="1" applyBorder="1" applyAlignment="1">
      <alignment horizontal="right" vertical="top"/>
    </xf>
    <xf numFmtId="10" fontId="36" fillId="36" borderId="35" xfId="0" applyNumberFormat="1" applyFont="1" applyFill="1" applyBorder="1" applyAlignment="1">
      <alignment horizontal="center" vertical="top"/>
    </xf>
    <xf numFmtId="0" fontId="37" fillId="37" borderId="36" xfId="0" applyFont="1" applyFill="1" applyBorder="1" applyAlignment="1">
      <alignment horizontal="center" vertical="top"/>
    </xf>
    <xf numFmtId="165" fontId="1" fillId="0" borderId="0" xfId="0" applyNumberFormat="1" applyFont="1"/>
    <xf numFmtId="0" fontId="0" fillId="0" borderId="0" xfId="0"/>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2:M1074"/>
  <sheetViews>
    <sheetView showGridLines="0" tabSelected="1" workbookViewId="0">
      <pane xSplit="2" ySplit="6" topLeftCell="C7" activePane="bottomRight" state="frozen"/>
      <selection pane="topRight"/>
      <selection pane="bottomLeft"/>
      <selection pane="bottomRight" activeCell="C7" sqref="C7"/>
    </sheetView>
  </sheetViews>
  <sheetFormatPr baseColWidth="10" defaultRowHeight="12.75" outlineLevelRow="5" x14ac:dyDescent="0.2"/>
  <cols>
    <col min="1" max="1" width="17" bestFit="1"/>
    <col min="2" max="2" width="40" bestFit="1"/>
    <col min="3" max="3" width="9" bestFit="1"/>
    <col min="4" max="4" width="10" bestFit="1"/>
    <col min="5" max="5" width="7" bestFit="1"/>
    <col min="6" max="6" width="8" bestFit="1"/>
    <col min="7" max="13" width="0" hidden="1" bestFit="1"/>
  </cols>
  <sheetData>
    <row r="2" spans="1:13" ht="15" x14ac:dyDescent="0.2">
      <c r="A2" t="s">
        <v>0</v>
      </c>
      <c r="G2" s="37" t="s">
        <v>1</v>
      </c>
      <c r="H2" s="38"/>
      <c r="I2" s="38"/>
    </row>
    <row r="6" spans="1:13" ht="15" x14ac:dyDescent="0.2">
      <c r="A6" s="1" t="s">
        <v>2</v>
      </c>
      <c r="B6" s="2" t="s">
        <v>3</v>
      </c>
      <c r="C6" s="3" t="s">
        <v>4</v>
      </c>
      <c r="D6" s="4" t="s">
        <v>5</v>
      </c>
      <c r="E6" s="5" t="s">
        <v>6</v>
      </c>
      <c r="F6" s="6" t="s">
        <v>7</v>
      </c>
      <c r="G6" s="7" t="s">
        <v>8</v>
      </c>
      <c r="H6" s="7" t="s">
        <v>9</v>
      </c>
      <c r="I6" s="7" t="s">
        <v>10</v>
      </c>
      <c r="J6" s="7" t="s">
        <v>11</v>
      </c>
      <c r="K6" s="7" t="s">
        <v>12</v>
      </c>
      <c r="L6" s="7" t="s">
        <v>13</v>
      </c>
      <c r="M6" s="7" t="s">
        <v>14</v>
      </c>
    </row>
    <row r="7" spans="1:13" ht="15" x14ac:dyDescent="0.2">
      <c r="A7" s="8" t="s">
        <v>15</v>
      </c>
      <c r="B7" s="9" t="s">
        <v>16</v>
      </c>
      <c r="C7" s="8" t="s">
        <v>17</v>
      </c>
      <c r="D7" s="10"/>
      <c r="E7" s="11"/>
      <c r="F7" s="8"/>
      <c r="G7" s="12"/>
      <c r="H7" s="13">
        <f>IF((TRIM(M7)="Ja"),SUM(H8,H24,H185,H778,H854,H870,H871,H914),0)</f>
        <v>0</v>
      </c>
      <c r="I7" s="13">
        <f>ROUND(ROUND((L7*H7),4),2)</f>
        <v>0</v>
      </c>
      <c r="J7" s="14"/>
      <c r="K7" s="13">
        <f>ROUND(ROUND((L7*J7),4),2)</f>
        <v>0</v>
      </c>
      <c r="L7" s="15">
        <v>0.19</v>
      </c>
      <c r="M7" s="16" t="s">
        <v>18</v>
      </c>
    </row>
    <row r="8" spans="1:13" ht="15" outlineLevel="1" x14ac:dyDescent="0.2">
      <c r="A8" s="17" t="s">
        <v>19</v>
      </c>
      <c r="B8" s="18" t="s">
        <v>20</v>
      </c>
      <c r="C8" s="17" t="s">
        <v>21</v>
      </c>
      <c r="D8" s="19"/>
      <c r="E8" s="20"/>
      <c r="F8" s="17"/>
      <c r="G8" s="21"/>
      <c r="H8" s="22">
        <f>IF((TRIM(M8)="Ja"),SUM(H11,H14,H17,H20,H23),0)</f>
        <v>0</v>
      </c>
      <c r="I8" s="22">
        <f>ROUND(ROUND((L8*H8),4),2)</f>
        <v>0</v>
      </c>
      <c r="J8" s="23"/>
      <c r="K8" s="22">
        <f>ROUND(ROUND((L8*J8),4),2)</f>
        <v>0</v>
      </c>
      <c r="L8" s="24">
        <v>0.19</v>
      </c>
      <c r="M8" s="25" t="s">
        <v>18</v>
      </c>
    </row>
    <row r="9" spans="1:13" ht="15" outlineLevel="2" x14ac:dyDescent="0.2">
      <c r="A9" s="26" t="s">
        <v>22</v>
      </c>
      <c r="B9" s="27" t="s">
        <v>23</v>
      </c>
      <c r="C9" s="26"/>
      <c r="D9" s="26"/>
      <c r="E9" s="26"/>
      <c r="F9" s="26"/>
      <c r="G9" s="26"/>
      <c r="H9" s="26"/>
      <c r="I9" s="26"/>
      <c r="J9" s="26"/>
      <c r="K9" s="26"/>
      <c r="L9" s="26"/>
      <c r="M9" s="26"/>
    </row>
    <row r="10" spans="1:13" ht="409.5" outlineLevel="3" x14ac:dyDescent="0.2">
      <c r="A10" s="26"/>
      <c r="B10" s="28" t="s">
        <v>24</v>
      </c>
      <c r="C10" s="26"/>
      <c r="D10" s="26"/>
      <c r="E10" s="26"/>
      <c r="F10" s="26"/>
      <c r="G10" s="26"/>
      <c r="H10" s="26"/>
      <c r="I10" s="26"/>
      <c r="J10" s="26"/>
      <c r="K10" s="26"/>
      <c r="L10" s="26"/>
      <c r="M10" s="26"/>
    </row>
    <row r="11" spans="1:13" ht="15" outlineLevel="3" x14ac:dyDescent="0.2">
      <c r="A11" s="29"/>
      <c r="B11" s="29"/>
      <c r="C11" s="29" t="s">
        <v>25</v>
      </c>
      <c r="D11" s="30"/>
      <c r="E11" s="31" t="s">
        <v>26</v>
      </c>
      <c r="F11" s="29"/>
      <c r="G11" s="32">
        <v>0</v>
      </c>
      <c r="H11" s="33">
        <f>IF((TRIM(M11)="Ja"),ROUND(ROUND((G11*D11),4),2),0)</f>
        <v>0</v>
      </c>
      <c r="I11" s="33">
        <f>ROUND(ROUND((L11*H11),4),2)</f>
        <v>0</v>
      </c>
      <c r="J11" s="34"/>
      <c r="K11" s="33">
        <f>ROUND(ROUND((L11*J11),4),2)</f>
        <v>0</v>
      </c>
      <c r="L11" s="35">
        <v>0.19</v>
      </c>
      <c r="M11" s="36" t="s">
        <v>18</v>
      </c>
    </row>
    <row r="12" spans="1:13" ht="15" outlineLevel="2" x14ac:dyDescent="0.2">
      <c r="A12" s="26" t="s">
        <v>27</v>
      </c>
      <c r="B12" s="27" t="s">
        <v>28</v>
      </c>
      <c r="C12" s="26"/>
      <c r="D12" s="26"/>
      <c r="E12" s="26"/>
      <c r="F12" s="26"/>
      <c r="G12" s="26"/>
      <c r="H12" s="26"/>
      <c r="I12" s="26"/>
      <c r="J12" s="26"/>
      <c r="K12" s="26"/>
      <c r="L12" s="26"/>
      <c r="M12" s="26"/>
    </row>
    <row r="13" spans="1:13" ht="409.5" outlineLevel="3" x14ac:dyDescent="0.2">
      <c r="A13" s="26"/>
      <c r="B13" s="28" t="s">
        <v>29</v>
      </c>
      <c r="C13" s="26"/>
      <c r="D13" s="26"/>
      <c r="E13" s="26"/>
      <c r="F13" s="26"/>
      <c r="G13" s="26"/>
      <c r="H13" s="26"/>
      <c r="I13" s="26"/>
      <c r="J13" s="26"/>
      <c r="K13" s="26"/>
      <c r="L13" s="26"/>
      <c r="M13" s="26"/>
    </row>
    <row r="14" spans="1:13" ht="15" outlineLevel="3" x14ac:dyDescent="0.2">
      <c r="A14" s="29"/>
      <c r="B14" s="29"/>
      <c r="C14" s="29" t="s">
        <v>25</v>
      </c>
      <c r="D14" s="30"/>
      <c r="E14" s="31" t="s">
        <v>26</v>
      </c>
      <c r="F14" s="29"/>
      <c r="G14" s="32">
        <v>0</v>
      </c>
      <c r="H14" s="33">
        <f>IF((TRIM(M14)="Ja"),ROUND(ROUND((G14*D14),4),2),0)</f>
        <v>0</v>
      </c>
      <c r="I14" s="33">
        <f>ROUND(ROUND((L14*H14),4),2)</f>
        <v>0</v>
      </c>
      <c r="J14" s="34"/>
      <c r="K14" s="33">
        <f>ROUND(ROUND((L14*J14),4),2)</f>
        <v>0</v>
      </c>
      <c r="L14" s="35">
        <v>0.19</v>
      </c>
      <c r="M14" s="36" t="s">
        <v>18</v>
      </c>
    </row>
    <row r="15" spans="1:13" ht="15" outlineLevel="2" x14ac:dyDescent="0.2">
      <c r="A15" s="26" t="s">
        <v>30</v>
      </c>
      <c r="B15" s="27" t="s">
        <v>31</v>
      </c>
      <c r="C15" s="26"/>
      <c r="D15" s="26"/>
      <c r="E15" s="26"/>
      <c r="F15" s="26"/>
      <c r="G15" s="26"/>
      <c r="H15" s="26"/>
      <c r="I15" s="26"/>
      <c r="J15" s="26"/>
      <c r="K15" s="26"/>
      <c r="L15" s="26"/>
      <c r="M15" s="26"/>
    </row>
    <row r="16" spans="1:13" ht="409.5" outlineLevel="3" x14ac:dyDescent="0.2">
      <c r="A16" s="26"/>
      <c r="B16" s="28" t="s">
        <v>32</v>
      </c>
      <c r="C16" s="26"/>
      <c r="D16" s="26"/>
      <c r="E16" s="26"/>
      <c r="F16" s="26"/>
      <c r="G16" s="26"/>
      <c r="H16" s="26"/>
      <c r="I16" s="26"/>
      <c r="J16" s="26"/>
      <c r="K16" s="26"/>
      <c r="L16" s="26"/>
      <c r="M16" s="26"/>
    </row>
    <row r="17" spans="1:13" ht="15" outlineLevel="3" x14ac:dyDescent="0.2">
      <c r="A17" s="29"/>
      <c r="B17" s="29"/>
      <c r="C17" s="29" t="s">
        <v>25</v>
      </c>
      <c r="D17" s="30"/>
      <c r="E17" s="31" t="s">
        <v>26</v>
      </c>
      <c r="F17" s="29"/>
      <c r="G17" s="32">
        <v>0</v>
      </c>
      <c r="H17" s="33">
        <f>IF((TRIM(M17)="Ja"),ROUND(ROUND((G17*D17),4),2),0)</f>
        <v>0</v>
      </c>
      <c r="I17" s="33">
        <f>ROUND(ROUND((L17*H17),4),2)</f>
        <v>0</v>
      </c>
      <c r="J17" s="34"/>
      <c r="K17" s="33">
        <f>ROUND(ROUND((L17*J17),4),2)</f>
        <v>0</v>
      </c>
      <c r="L17" s="35">
        <v>0.19</v>
      </c>
      <c r="M17" s="36" t="s">
        <v>18</v>
      </c>
    </row>
    <row r="18" spans="1:13" ht="15" outlineLevel="2" x14ac:dyDescent="0.2">
      <c r="A18" s="26" t="s">
        <v>33</v>
      </c>
      <c r="B18" s="27" t="s">
        <v>34</v>
      </c>
      <c r="C18" s="26"/>
      <c r="D18" s="26"/>
      <c r="E18" s="26"/>
      <c r="F18" s="26"/>
      <c r="G18" s="26"/>
      <c r="H18" s="26"/>
      <c r="I18" s="26"/>
      <c r="J18" s="26"/>
      <c r="K18" s="26"/>
      <c r="L18" s="26"/>
      <c r="M18" s="26"/>
    </row>
    <row r="19" spans="1:13" ht="258.75" outlineLevel="3" x14ac:dyDescent="0.2">
      <c r="A19" s="26"/>
      <c r="B19" s="28" t="s">
        <v>35</v>
      </c>
      <c r="C19" s="26"/>
      <c r="D19" s="26"/>
      <c r="E19" s="26"/>
      <c r="F19" s="26"/>
      <c r="G19" s="26"/>
      <c r="H19" s="26"/>
      <c r="I19" s="26"/>
      <c r="J19" s="26"/>
      <c r="K19" s="26"/>
      <c r="L19" s="26"/>
      <c r="M19" s="26"/>
    </row>
    <row r="20" spans="1:13" ht="15" outlineLevel="3" x14ac:dyDescent="0.2">
      <c r="A20" s="29"/>
      <c r="B20" s="29"/>
      <c r="C20" s="29" t="s">
        <v>25</v>
      </c>
      <c r="D20" s="30"/>
      <c r="E20" s="31" t="s">
        <v>26</v>
      </c>
      <c r="F20" s="29"/>
      <c r="G20" s="32">
        <v>0</v>
      </c>
      <c r="H20" s="33">
        <f>IF((TRIM(M20)="Ja"),ROUND(ROUND((G20*D20),4),2),0)</f>
        <v>0</v>
      </c>
      <c r="I20" s="33">
        <f>ROUND(ROUND((L20*H20),4),2)</f>
        <v>0</v>
      </c>
      <c r="J20" s="34"/>
      <c r="K20" s="33">
        <f>ROUND(ROUND((L20*J20),4),2)</f>
        <v>0</v>
      </c>
      <c r="L20" s="35">
        <v>0.19</v>
      </c>
      <c r="M20" s="36" t="s">
        <v>18</v>
      </c>
    </row>
    <row r="21" spans="1:13" ht="15" outlineLevel="2" x14ac:dyDescent="0.2">
      <c r="A21" s="26" t="s">
        <v>36</v>
      </c>
      <c r="B21" s="27" t="s">
        <v>37</v>
      </c>
      <c r="C21" s="26"/>
      <c r="D21" s="26"/>
      <c r="E21" s="26"/>
      <c r="F21" s="26"/>
      <c r="G21" s="26"/>
      <c r="H21" s="26"/>
      <c r="I21" s="26"/>
      <c r="J21" s="26"/>
      <c r="K21" s="26"/>
      <c r="L21" s="26"/>
      <c r="M21" s="26"/>
    </row>
    <row r="22" spans="1:13" ht="348.75" outlineLevel="3" x14ac:dyDescent="0.2">
      <c r="A22" s="26"/>
      <c r="B22" s="28" t="s">
        <v>38</v>
      </c>
      <c r="C22" s="26"/>
      <c r="D22" s="26"/>
      <c r="E22" s="26"/>
      <c r="F22" s="26"/>
      <c r="G22" s="26"/>
      <c r="H22" s="26"/>
      <c r="I22" s="26"/>
      <c r="J22" s="26"/>
      <c r="K22" s="26"/>
      <c r="L22" s="26"/>
      <c r="M22" s="26"/>
    </row>
    <row r="23" spans="1:13" ht="15" outlineLevel="3" x14ac:dyDescent="0.2">
      <c r="A23" s="29"/>
      <c r="B23" s="29"/>
      <c r="C23" s="29" t="s">
        <v>25</v>
      </c>
      <c r="D23" s="30"/>
      <c r="E23" s="31" t="s">
        <v>26</v>
      </c>
      <c r="F23" s="29"/>
      <c r="G23" s="32">
        <v>0</v>
      </c>
      <c r="H23" s="33">
        <f>IF((TRIM(M23)="Ja"),ROUND(ROUND((G23*D23),4),2),0)</f>
        <v>0</v>
      </c>
      <c r="I23" s="33">
        <f>ROUND(ROUND((L23*H23),4),2)</f>
        <v>0</v>
      </c>
      <c r="J23" s="34"/>
      <c r="K23" s="33">
        <f>ROUND(ROUND((L23*J23),4),2)</f>
        <v>0</v>
      </c>
      <c r="L23" s="35">
        <v>0.19</v>
      </c>
      <c r="M23" s="36" t="s">
        <v>18</v>
      </c>
    </row>
    <row r="24" spans="1:13" ht="15" outlineLevel="1" x14ac:dyDescent="0.2">
      <c r="A24" s="17" t="s">
        <v>39</v>
      </c>
      <c r="B24" s="18" t="s">
        <v>40</v>
      </c>
      <c r="C24" s="17" t="s">
        <v>21</v>
      </c>
      <c r="D24" s="19"/>
      <c r="E24" s="20"/>
      <c r="F24" s="17"/>
      <c r="G24" s="21"/>
      <c r="H24" s="22">
        <f>IF((TRIM(M24)="Ja"),SUM(H25,H44,H54,H97,H116,H132,H181),0)</f>
        <v>0</v>
      </c>
      <c r="I24" s="22">
        <f>ROUND(ROUND((L24*H24),4),2)</f>
        <v>0</v>
      </c>
      <c r="J24" s="23"/>
      <c r="K24" s="22">
        <f>ROUND(ROUND((L24*J24),4),2)</f>
        <v>0</v>
      </c>
      <c r="L24" s="24">
        <v>0.19</v>
      </c>
      <c r="M24" s="25" t="s">
        <v>18</v>
      </c>
    </row>
    <row r="25" spans="1:13" ht="15" outlineLevel="2" x14ac:dyDescent="0.2">
      <c r="A25" s="17" t="s">
        <v>41</v>
      </c>
      <c r="B25" s="18" t="s">
        <v>42</v>
      </c>
      <c r="C25" s="17" t="s">
        <v>43</v>
      </c>
      <c r="D25" s="19"/>
      <c r="E25" s="20"/>
      <c r="F25" s="17"/>
      <c r="G25" s="21"/>
      <c r="H25" s="22">
        <f>IF((TRIM(M25)="Ja"),SUM(H28,H31,H34,H37,H40,H43),0)</f>
        <v>0</v>
      </c>
      <c r="I25" s="22">
        <f>ROUND(ROUND((L25*H25),4),2)</f>
        <v>0</v>
      </c>
      <c r="J25" s="23"/>
      <c r="K25" s="22">
        <f>ROUND(ROUND((L25*J25),4),2)</f>
        <v>0</v>
      </c>
      <c r="L25" s="24">
        <v>0.19</v>
      </c>
      <c r="M25" s="25" t="s">
        <v>18</v>
      </c>
    </row>
    <row r="26" spans="1:13" ht="15" outlineLevel="3" x14ac:dyDescent="0.2">
      <c r="A26" s="26" t="s">
        <v>44</v>
      </c>
      <c r="B26" s="27" t="s">
        <v>45</v>
      </c>
      <c r="C26" s="26"/>
      <c r="D26" s="26"/>
      <c r="E26" s="26"/>
      <c r="F26" s="26"/>
      <c r="G26" s="26"/>
      <c r="H26" s="26"/>
      <c r="I26" s="26"/>
      <c r="J26" s="26"/>
      <c r="K26" s="26"/>
      <c r="L26" s="26"/>
      <c r="M26" s="26"/>
    </row>
    <row r="27" spans="1:13" ht="409.5" outlineLevel="4" x14ac:dyDescent="0.2">
      <c r="A27" s="26"/>
      <c r="B27" s="28" t="s">
        <v>46</v>
      </c>
      <c r="C27" s="26"/>
      <c r="D27" s="26"/>
      <c r="E27" s="26"/>
      <c r="F27" s="26"/>
      <c r="G27" s="26"/>
      <c r="H27" s="26"/>
      <c r="I27" s="26"/>
      <c r="J27" s="26"/>
      <c r="K27" s="26"/>
      <c r="L27" s="26"/>
      <c r="M27" s="26"/>
    </row>
    <row r="28" spans="1:13" ht="15" outlineLevel="4" x14ac:dyDescent="0.2">
      <c r="A28" s="29"/>
      <c r="B28" s="29"/>
      <c r="C28" s="29" t="s">
        <v>25</v>
      </c>
      <c r="D28" s="30"/>
      <c r="E28" s="31" t="s">
        <v>26</v>
      </c>
      <c r="F28" s="29"/>
      <c r="G28" s="32">
        <v>0</v>
      </c>
      <c r="H28" s="33">
        <f>IF((TRIM(M28)="Ja"),ROUND(ROUND((G28*D28),4),2),0)</f>
        <v>0</v>
      </c>
      <c r="I28" s="33">
        <f>ROUND(ROUND((L28*H28),4),2)</f>
        <v>0</v>
      </c>
      <c r="J28" s="34"/>
      <c r="K28" s="33">
        <f>ROUND(ROUND((L28*J28),4),2)</f>
        <v>0</v>
      </c>
      <c r="L28" s="35">
        <v>0.19</v>
      </c>
      <c r="M28" s="36" t="s">
        <v>18</v>
      </c>
    </row>
    <row r="29" spans="1:13" ht="15" outlineLevel="3" x14ac:dyDescent="0.2">
      <c r="A29" s="26" t="s">
        <v>47</v>
      </c>
      <c r="B29" s="27" t="s">
        <v>48</v>
      </c>
      <c r="C29" s="26"/>
      <c r="D29" s="26"/>
      <c r="E29" s="26"/>
      <c r="F29" s="26"/>
      <c r="G29" s="26"/>
      <c r="H29" s="26"/>
      <c r="I29" s="26"/>
      <c r="J29" s="26"/>
      <c r="K29" s="26"/>
      <c r="L29" s="26"/>
      <c r="M29" s="26"/>
    </row>
    <row r="30" spans="1:13" ht="409.5" outlineLevel="4" x14ac:dyDescent="0.2">
      <c r="A30" s="26"/>
      <c r="B30" s="28" t="s">
        <v>49</v>
      </c>
      <c r="C30" s="26"/>
      <c r="D30" s="26"/>
      <c r="E30" s="26"/>
      <c r="F30" s="26"/>
      <c r="G30" s="26"/>
      <c r="H30" s="26"/>
      <c r="I30" s="26"/>
      <c r="J30" s="26"/>
      <c r="K30" s="26"/>
      <c r="L30" s="26"/>
      <c r="M30" s="26"/>
    </row>
    <row r="31" spans="1:13" ht="15" outlineLevel="4" x14ac:dyDescent="0.2">
      <c r="A31" s="29"/>
      <c r="B31" s="29"/>
      <c r="C31" s="29" t="s">
        <v>25</v>
      </c>
      <c r="D31" s="30"/>
      <c r="E31" s="31" t="s">
        <v>26</v>
      </c>
      <c r="F31" s="29"/>
      <c r="G31" s="32">
        <v>0</v>
      </c>
      <c r="H31" s="33">
        <f>IF((TRIM(M31)="Ja"),ROUND(ROUND((G31*D31),4),2),0)</f>
        <v>0</v>
      </c>
      <c r="I31" s="33">
        <f>ROUND(ROUND((L31*H31),4),2)</f>
        <v>0</v>
      </c>
      <c r="J31" s="34"/>
      <c r="K31" s="33">
        <f>ROUND(ROUND((L31*J31),4),2)</f>
        <v>0</v>
      </c>
      <c r="L31" s="35">
        <v>0.19</v>
      </c>
      <c r="M31" s="36" t="s">
        <v>18</v>
      </c>
    </row>
    <row r="32" spans="1:13" ht="15" outlineLevel="3" x14ac:dyDescent="0.2">
      <c r="A32" s="26" t="s">
        <v>50</v>
      </c>
      <c r="B32" s="27" t="s">
        <v>51</v>
      </c>
      <c r="C32" s="26"/>
      <c r="D32" s="26"/>
      <c r="E32" s="26"/>
      <c r="F32" s="26"/>
      <c r="G32" s="26"/>
      <c r="H32" s="26"/>
      <c r="I32" s="26"/>
      <c r="J32" s="26"/>
      <c r="K32" s="26"/>
      <c r="L32" s="26"/>
      <c r="M32" s="26"/>
    </row>
    <row r="33" spans="1:13" ht="409.5" outlineLevel="4" x14ac:dyDescent="0.2">
      <c r="A33" s="26"/>
      <c r="B33" s="28" t="s">
        <v>52</v>
      </c>
      <c r="C33" s="26"/>
      <c r="D33" s="26"/>
      <c r="E33" s="26"/>
      <c r="F33" s="26"/>
      <c r="G33" s="26"/>
      <c r="H33" s="26"/>
      <c r="I33" s="26"/>
      <c r="J33" s="26"/>
      <c r="K33" s="26"/>
      <c r="L33" s="26"/>
      <c r="M33" s="26"/>
    </row>
    <row r="34" spans="1:13" ht="15" outlineLevel="4" x14ac:dyDescent="0.2">
      <c r="A34" s="29"/>
      <c r="B34" s="29"/>
      <c r="C34" s="29" t="s">
        <v>25</v>
      </c>
      <c r="D34" s="30"/>
      <c r="E34" s="31" t="s">
        <v>26</v>
      </c>
      <c r="F34" s="29"/>
      <c r="G34" s="32">
        <v>0</v>
      </c>
      <c r="H34" s="33">
        <f>IF((TRIM(M34)="Ja"),ROUND(ROUND((G34*D34),4),2),0)</f>
        <v>0</v>
      </c>
      <c r="I34" s="33">
        <f>ROUND(ROUND((L34*H34),4),2)</f>
        <v>0</v>
      </c>
      <c r="J34" s="34"/>
      <c r="K34" s="33">
        <f>ROUND(ROUND((L34*J34),4),2)</f>
        <v>0</v>
      </c>
      <c r="L34" s="35">
        <v>0.19</v>
      </c>
      <c r="M34" s="36" t="s">
        <v>18</v>
      </c>
    </row>
    <row r="35" spans="1:13" ht="15" outlineLevel="3" x14ac:dyDescent="0.2">
      <c r="A35" s="26" t="s">
        <v>53</v>
      </c>
      <c r="B35" s="27" t="s">
        <v>54</v>
      </c>
      <c r="C35" s="26"/>
      <c r="D35" s="26"/>
      <c r="E35" s="26"/>
      <c r="F35" s="26"/>
      <c r="G35" s="26"/>
      <c r="H35" s="26"/>
      <c r="I35" s="26"/>
      <c r="J35" s="26"/>
      <c r="K35" s="26"/>
      <c r="L35" s="26"/>
      <c r="M35" s="26"/>
    </row>
    <row r="36" spans="1:13" ht="409.5" outlineLevel="4" x14ac:dyDescent="0.2">
      <c r="A36" s="26"/>
      <c r="B36" s="28" t="s">
        <v>55</v>
      </c>
      <c r="C36" s="26"/>
      <c r="D36" s="26"/>
      <c r="E36" s="26"/>
      <c r="F36" s="26"/>
      <c r="G36" s="26"/>
      <c r="H36" s="26"/>
      <c r="I36" s="26"/>
      <c r="J36" s="26"/>
      <c r="K36" s="26"/>
      <c r="L36" s="26"/>
      <c r="M36" s="26"/>
    </row>
    <row r="37" spans="1:13" ht="15" outlineLevel="4" x14ac:dyDescent="0.2">
      <c r="A37" s="29"/>
      <c r="B37" s="29"/>
      <c r="C37" s="29" t="s">
        <v>25</v>
      </c>
      <c r="D37" s="30"/>
      <c r="E37" s="31" t="s">
        <v>26</v>
      </c>
      <c r="F37" s="29"/>
      <c r="G37" s="32">
        <v>0</v>
      </c>
      <c r="H37" s="33">
        <f>IF((TRIM(M37)="Ja"),ROUND(ROUND((G37*D37),4),2),0)</f>
        <v>0</v>
      </c>
      <c r="I37" s="33">
        <f>ROUND(ROUND((L37*H37),4),2)</f>
        <v>0</v>
      </c>
      <c r="J37" s="34"/>
      <c r="K37" s="33">
        <f>ROUND(ROUND((L37*J37),4),2)</f>
        <v>0</v>
      </c>
      <c r="L37" s="35">
        <v>0.19</v>
      </c>
      <c r="M37" s="36" t="s">
        <v>18</v>
      </c>
    </row>
    <row r="38" spans="1:13" ht="15" outlineLevel="3" x14ac:dyDescent="0.2">
      <c r="A38" s="26" t="s">
        <v>56</v>
      </c>
      <c r="B38" s="27" t="s">
        <v>57</v>
      </c>
      <c r="C38" s="26"/>
      <c r="D38" s="26"/>
      <c r="E38" s="26"/>
      <c r="F38" s="26"/>
      <c r="G38" s="26"/>
      <c r="H38" s="26"/>
      <c r="I38" s="26"/>
      <c r="J38" s="26"/>
      <c r="K38" s="26"/>
      <c r="L38" s="26"/>
      <c r="M38" s="26"/>
    </row>
    <row r="39" spans="1:13" ht="409.5" outlineLevel="4" x14ac:dyDescent="0.2">
      <c r="A39" s="26"/>
      <c r="B39" s="28" t="s">
        <v>58</v>
      </c>
      <c r="C39" s="26"/>
      <c r="D39" s="26"/>
      <c r="E39" s="26"/>
      <c r="F39" s="26"/>
      <c r="G39" s="26"/>
      <c r="H39" s="26"/>
      <c r="I39" s="26"/>
      <c r="J39" s="26"/>
      <c r="K39" s="26"/>
      <c r="L39" s="26"/>
      <c r="M39" s="26"/>
    </row>
    <row r="40" spans="1:13" ht="15" outlineLevel="4" x14ac:dyDescent="0.2">
      <c r="A40" s="29"/>
      <c r="B40" s="29"/>
      <c r="C40" s="29" t="s">
        <v>25</v>
      </c>
      <c r="D40" s="30"/>
      <c r="E40" s="31" t="s">
        <v>26</v>
      </c>
      <c r="F40" s="29"/>
      <c r="G40" s="32">
        <v>0</v>
      </c>
      <c r="H40" s="33">
        <f>IF((TRIM(M40)="Ja"),ROUND(ROUND((G40*D40),4),2),0)</f>
        <v>0</v>
      </c>
      <c r="I40" s="33">
        <f>ROUND(ROUND((L40*H40),4),2)</f>
        <v>0</v>
      </c>
      <c r="J40" s="34"/>
      <c r="K40" s="33">
        <f>ROUND(ROUND((L40*J40),4),2)</f>
        <v>0</v>
      </c>
      <c r="L40" s="35">
        <v>0.19</v>
      </c>
      <c r="M40" s="36" t="s">
        <v>18</v>
      </c>
    </row>
    <row r="41" spans="1:13" ht="15" outlineLevel="3" x14ac:dyDescent="0.2">
      <c r="A41" s="26" t="s">
        <v>59</v>
      </c>
      <c r="B41" s="27" t="s">
        <v>60</v>
      </c>
      <c r="C41" s="26"/>
      <c r="D41" s="26"/>
      <c r="E41" s="26"/>
      <c r="F41" s="26"/>
      <c r="G41" s="26"/>
      <c r="H41" s="26"/>
      <c r="I41" s="26"/>
      <c r="J41" s="26"/>
      <c r="K41" s="26"/>
      <c r="L41" s="26"/>
      <c r="M41" s="26"/>
    </row>
    <row r="42" spans="1:13" ht="409.5" outlineLevel="4" x14ac:dyDescent="0.2">
      <c r="A42" s="26"/>
      <c r="B42" s="28" t="s">
        <v>61</v>
      </c>
      <c r="C42" s="26"/>
      <c r="D42" s="26"/>
      <c r="E42" s="26"/>
      <c r="F42" s="26"/>
      <c r="G42" s="26"/>
      <c r="H42" s="26"/>
      <c r="I42" s="26"/>
      <c r="J42" s="26"/>
      <c r="K42" s="26"/>
      <c r="L42" s="26"/>
      <c r="M42" s="26"/>
    </row>
    <row r="43" spans="1:13" ht="15" outlineLevel="4" x14ac:dyDescent="0.2">
      <c r="A43" s="29"/>
      <c r="B43" s="29"/>
      <c r="C43" s="29" t="s">
        <v>25</v>
      </c>
      <c r="D43" s="30"/>
      <c r="E43" s="31" t="s">
        <v>26</v>
      </c>
      <c r="F43" s="29"/>
      <c r="G43" s="32">
        <v>0</v>
      </c>
      <c r="H43" s="33">
        <f>IF((TRIM(M43)="Ja"),ROUND(ROUND((G43*D43),4),2),0)</f>
        <v>0</v>
      </c>
      <c r="I43" s="33">
        <f>ROUND(ROUND((L43*H43),4),2)</f>
        <v>0</v>
      </c>
      <c r="J43" s="34"/>
      <c r="K43" s="33">
        <f>ROUND(ROUND((L43*J43),4),2)</f>
        <v>0</v>
      </c>
      <c r="L43" s="35">
        <v>0.19</v>
      </c>
      <c r="M43" s="36" t="s">
        <v>18</v>
      </c>
    </row>
    <row r="44" spans="1:13" ht="15" outlineLevel="2" x14ac:dyDescent="0.2">
      <c r="A44" s="17" t="s">
        <v>62</v>
      </c>
      <c r="B44" s="18" t="s">
        <v>63</v>
      </c>
      <c r="C44" s="17" t="s">
        <v>43</v>
      </c>
      <c r="D44" s="19"/>
      <c r="E44" s="20"/>
      <c r="F44" s="17"/>
      <c r="G44" s="21"/>
      <c r="H44" s="22">
        <f>IF((TRIM(M44)="Ja"),SUM(H47,H50,H53),0)</f>
        <v>0</v>
      </c>
      <c r="I44" s="22">
        <f>ROUND(ROUND((L44*H44),4),2)</f>
        <v>0</v>
      </c>
      <c r="J44" s="23"/>
      <c r="K44" s="22">
        <f>ROUND(ROUND((L44*J44),4),2)</f>
        <v>0</v>
      </c>
      <c r="L44" s="24">
        <v>0.19</v>
      </c>
      <c r="M44" s="25" t="s">
        <v>18</v>
      </c>
    </row>
    <row r="45" spans="1:13" ht="15" outlineLevel="3" x14ac:dyDescent="0.2">
      <c r="A45" s="26" t="s">
        <v>64</v>
      </c>
      <c r="B45" s="27" t="s">
        <v>65</v>
      </c>
      <c r="C45" s="26"/>
      <c r="D45" s="26"/>
      <c r="E45" s="26"/>
      <c r="F45" s="26"/>
      <c r="G45" s="26"/>
      <c r="H45" s="26"/>
      <c r="I45" s="26"/>
      <c r="J45" s="26"/>
      <c r="K45" s="26"/>
      <c r="L45" s="26"/>
      <c r="M45" s="26"/>
    </row>
    <row r="46" spans="1:13" ht="409.5" outlineLevel="4" x14ac:dyDescent="0.2">
      <c r="A46" s="26"/>
      <c r="B46" s="28" t="s">
        <v>66</v>
      </c>
      <c r="C46" s="26"/>
      <c r="D46" s="26"/>
      <c r="E46" s="26"/>
      <c r="F46" s="26"/>
      <c r="G46" s="26"/>
      <c r="H46" s="26"/>
      <c r="I46" s="26"/>
      <c r="J46" s="26"/>
      <c r="K46" s="26"/>
      <c r="L46" s="26"/>
      <c r="M46" s="26"/>
    </row>
    <row r="47" spans="1:13" ht="15" outlineLevel="4" x14ac:dyDescent="0.2">
      <c r="A47" s="29"/>
      <c r="B47" s="29"/>
      <c r="C47" s="29" t="s">
        <v>25</v>
      </c>
      <c r="D47" s="30"/>
      <c r="E47" s="31" t="s">
        <v>26</v>
      </c>
      <c r="F47" s="29"/>
      <c r="G47" s="32">
        <v>0</v>
      </c>
      <c r="H47" s="33">
        <f>IF((TRIM(M47)="Ja"),ROUND(ROUND((G47*D47),4),2),0)</f>
        <v>0</v>
      </c>
      <c r="I47" s="33">
        <f>ROUND(ROUND((L47*H47),4),2)</f>
        <v>0</v>
      </c>
      <c r="J47" s="34"/>
      <c r="K47" s="33">
        <f>ROUND(ROUND((L47*J47),4),2)</f>
        <v>0</v>
      </c>
      <c r="L47" s="35">
        <v>0.19</v>
      </c>
      <c r="M47" s="36" t="s">
        <v>18</v>
      </c>
    </row>
    <row r="48" spans="1:13" ht="15" outlineLevel="3" x14ac:dyDescent="0.2">
      <c r="A48" s="26" t="s">
        <v>67</v>
      </c>
      <c r="B48" s="27" t="s">
        <v>68</v>
      </c>
      <c r="C48" s="26"/>
      <c r="D48" s="26"/>
      <c r="E48" s="26"/>
      <c r="F48" s="26"/>
      <c r="G48" s="26"/>
      <c r="H48" s="26"/>
      <c r="I48" s="26"/>
      <c r="J48" s="26"/>
      <c r="K48" s="26"/>
      <c r="L48" s="26"/>
      <c r="M48" s="26"/>
    </row>
    <row r="49" spans="1:13" ht="409.5" outlineLevel="4" x14ac:dyDescent="0.2">
      <c r="A49" s="26"/>
      <c r="B49" s="28" t="s">
        <v>69</v>
      </c>
      <c r="C49" s="26"/>
      <c r="D49" s="26"/>
      <c r="E49" s="26"/>
      <c r="F49" s="26"/>
      <c r="G49" s="26"/>
      <c r="H49" s="26"/>
      <c r="I49" s="26"/>
      <c r="J49" s="26"/>
      <c r="K49" s="26"/>
      <c r="L49" s="26"/>
      <c r="M49" s="26"/>
    </row>
    <row r="50" spans="1:13" ht="15" outlineLevel="4" x14ac:dyDescent="0.2">
      <c r="A50" s="29"/>
      <c r="B50" s="29"/>
      <c r="C50" s="29" t="s">
        <v>25</v>
      </c>
      <c r="D50" s="30"/>
      <c r="E50" s="31" t="s">
        <v>26</v>
      </c>
      <c r="F50" s="29"/>
      <c r="G50" s="32">
        <v>0</v>
      </c>
      <c r="H50" s="33">
        <f>IF((TRIM(M50)="Ja"),ROUND(ROUND((G50*D50),4),2),0)</f>
        <v>0</v>
      </c>
      <c r="I50" s="33">
        <f>ROUND(ROUND((L50*H50),4),2)</f>
        <v>0</v>
      </c>
      <c r="J50" s="34"/>
      <c r="K50" s="33">
        <f>ROUND(ROUND((L50*J50),4),2)</f>
        <v>0</v>
      </c>
      <c r="L50" s="35">
        <v>0.19</v>
      </c>
      <c r="M50" s="36" t="s">
        <v>18</v>
      </c>
    </row>
    <row r="51" spans="1:13" ht="15" outlineLevel="3" x14ac:dyDescent="0.2">
      <c r="A51" s="26" t="s">
        <v>70</v>
      </c>
      <c r="B51" s="27" t="s">
        <v>71</v>
      </c>
      <c r="C51" s="26"/>
      <c r="D51" s="26"/>
      <c r="E51" s="26"/>
      <c r="F51" s="26"/>
      <c r="G51" s="26"/>
      <c r="H51" s="26"/>
      <c r="I51" s="26"/>
      <c r="J51" s="26"/>
      <c r="K51" s="26"/>
      <c r="L51" s="26"/>
      <c r="M51" s="26"/>
    </row>
    <row r="52" spans="1:13" ht="409.5" outlineLevel="4" x14ac:dyDescent="0.2">
      <c r="A52" s="26"/>
      <c r="B52" s="28" t="s">
        <v>72</v>
      </c>
      <c r="C52" s="26"/>
      <c r="D52" s="26"/>
      <c r="E52" s="26"/>
      <c r="F52" s="26"/>
      <c r="G52" s="26"/>
      <c r="H52" s="26"/>
      <c r="I52" s="26"/>
      <c r="J52" s="26"/>
      <c r="K52" s="26"/>
      <c r="L52" s="26"/>
      <c r="M52" s="26"/>
    </row>
    <row r="53" spans="1:13" ht="15" outlineLevel="4" x14ac:dyDescent="0.2">
      <c r="A53" s="29"/>
      <c r="B53" s="29"/>
      <c r="C53" s="29" t="s">
        <v>25</v>
      </c>
      <c r="D53" s="30"/>
      <c r="E53" s="31" t="s">
        <v>26</v>
      </c>
      <c r="F53" s="29"/>
      <c r="G53" s="32">
        <v>0</v>
      </c>
      <c r="H53" s="33">
        <f>IF((TRIM(M53)="Ja"),ROUND(ROUND((G53*D53),4),2),0)</f>
        <v>0</v>
      </c>
      <c r="I53" s="33">
        <f>ROUND(ROUND((L53*H53),4),2)</f>
        <v>0</v>
      </c>
      <c r="J53" s="34"/>
      <c r="K53" s="33">
        <f>ROUND(ROUND((L53*J53),4),2)</f>
        <v>0</v>
      </c>
      <c r="L53" s="35">
        <v>0.19</v>
      </c>
      <c r="M53" s="36" t="s">
        <v>18</v>
      </c>
    </row>
    <row r="54" spans="1:13" ht="15" outlineLevel="2" x14ac:dyDescent="0.2">
      <c r="A54" s="17" t="s">
        <v>73</v>
      </c>
      <c r="B54" s="18" t="s">
        <v>74</v>
      </c>
      <c r="C54" s="17" t="s">
        <v>43</v>
      </c>
      <c r="D54" s="19"/>
      <c r="E54" s="20"/>
      <c r="F54" s="17"/>
      <c r="G54" s="21"/>
      <c r="H54" s="22">
        <f>IF((TRIM(M54)="Ja"),SUM(H57,H60,H63,H66,H69,H72,H75,H78,H81,H84,H87,H90,H93,H96),0)</f>
        <v>0</v>
      </c>
      <c r="I54" s="22">
        <f>ROUND(ROUND((L54*H54),4),2)</f>
        <v>0</v>
      </c>
      <c r="J54" s="23"/>
      <c r="K54" s="22">
        <f>ROUND(ROUND((L54*J54),4),2)</f>
        <v>0</v>
      </c>
      <c r="L54" s="24">
        <v>0.19</v>
      </c>
      <c r="M54" s="25" t="s">
        <v>18</v>
      </c>
    </row>
    <row r="55" spans="1:13" ht="15" outlineLevel="3" x14ac:dyDescent="0.2">
      <c r="A55" s="26" t="s">
        <v>75</v>
      </c>
      <c r="B55" s="27" t="s">
        <v>76</v>
      </c>
      <c r="C55" s="26"/>
      <c r="D55" s="26"/>
      <c r="E55" s="26"/>
      <c r="F55" s="26"/>
      <c r="G55" s="26"/>
      <c r="H55" s="26"/>
      <c r="I55" s="26"/>
      <c r="J55" s="26"/>
      <c r="K55" s="26"/>
      <c r="L55" s="26"/>
      <c r="M55" s="26"/>
    </row>
    <row r="56" spans="1:13" ht="409.5" outlineLevel="4" x14ac:dyDescent="0.2">
      <c r="A56" s="26"/>
      <c r="B56" s="28" t="s">
        <v>77</v>
      </c>
      <c r="C56" s="26"/>
      <c r="D56" s="26"/>
      <c r="E56" s="26"/>
      <c r="F56" s="26"/>
      <c r="G56" s="26"/>
      <c r="H56" s="26"/>
      <c r="I56" s="26"/>
      <c r="J56" s="26"/>
      <c r="K56" s="26"/>
      <c r="L56" s="26"/>
      <c r="M56" s="26"/>
    </row>
    <row r="57" spans="1:13" ht="15" outlineLevel="4" x14ac:dyDescent="0.2">
      <c r="A57" s="29"/>
      <c r="B57" s="29"/>
      <c r="C57" s="29" t="s">
        <v>25</v>
      </c>
      <c r="D57" s="30"/>
      <c r="E57" s="31" t="s">
        <v>26</v>
      </c>
      <c r="F57" s="29"/>
      <c r="G57" s="32">
        <v>0</v>
      </c>
      <c r="H57" s="33">
        <f>IF((TRIM(M57)="Ja"),ROUND(ROUND((G57*D57),4),2),0)</f>
        <v>0</v>
      </c>
      <c r="I57" s="33">
        <f>ROUND(ROUND((L57*H57),4),2)</f>
        <v>0</v>
      </c>
      <c r="J57" s="34"/>
      <c r="K57" s="33">
        <f>ROUND(ROUND((L57*J57),4),2)</f>
        <v>0</v>
      </c>
      <c r="L57" s="35">
        <v>0.19</v>
      </c>
      <c r="M57" s="36" t="s">
        <v>18</v>
      </c>
    </row>
    <row r="58" spans="1:13" ht="15" outlineLevel="3" x14ac:dyDescent="0.2">
      <c r="A58" s="26" t="s">
        <v>78</v>
      </c>
      <c r="B58" s="27" t="s">
        <v>79</v>
      </c>
      <c r="C58" s="26"/>
      <c r="D58" s="26"/>
      <c r="E58" s="26"/>
      <c r="F58" s="26"/>
      <c r="G58" s="26"/>
      <c r="H58" s="26"/>
      <c r="I58" s="26"/>
      <c r="J58" s="26"/>
      <c r="K58" s="26"/>
      <c r="L58" s="26"/>
      <c r="M58" s="26"/>
    </row>
    <row r="59" spans="1:13" ht="409.5" outlineLevel="4" x14ac:dyDescent="0.2">
      <c r="A59" s="26"/>
      <c r="B59" s="28" t="s">
        <v>80</v>
      </c>
      <c r="C59" s="26"/>
      <c r="D59" s="26"/>
      <c r="E59" s="26"/>
      <c r="F59" s="26"/>
      <c r="G59" s="26"/>
      <c r="H59" s="26"/>
      <c r="I59" s="26"/>
      <c r="J59" s="26"/>
      <c r="K59" s="26"/>
      <c r="L59" s="26"/>
      <c r="M59" s="26"/>
    </row>
    <row r="60" spans="1:13" ht="15" outlineLevel="4" x14ac:dyDescent="0.2">
      <c r="A60" s="29"/>
      <c r="B60" s="29"/>
      <c r="C60" s="29" t="s">
        <v>25</v>
      </c>
      <c r="D60" s="30"/>
      <c r="E60" s="31" t="s">
        <v>26</v>
      </c>
      <c r="F60" s="29"/>
      <c r="G60" s="32">
        <v>0</v>
      </c>
      <c r="H60" s="33">
        <f>IF((TRIM(M60)="Ja"),ROUND(ROUND((G60*D60),4),2),0)</f>
        <v>0</v>
      </c>
      <c r="I60" s="33">
        <f>ROUND(ROUND((L60*H60),4),2)</f>
        <v>0</v>
      </c>
      <c r="J60" s="34"/>
      <c r="K60" s="33">
        <f>ROUND(ROUND((L60*J60),4),2)</f>
        <v>0</v>
      </c>
      <c r="L60" s="35">
        <v>0.19</v>
      </c>
      <c r="M60" s="36" t="s">
        <v>18</v>
      </c>
    </row>
    <row r="61" spans="1:13" ht="15" outlineLevel="3" x14ac:dyDescent="0.2">
      <c r="A61" s="26" t="s">
        <v>81</v>
      </c>
      <c r="B61" s="27" t="s">
        <v>82</v>
      </c>
      <c r="C61" s="26"/>
      <c r="D61" s="26"/>
      <c r="E61" s="26"/>
      <c r="F61" s="26"/>
      <c r="G61" s="26"/>
      <c r="H61" s="26"/>
      <c r="I61" s="26"/>
      <c r="J61" s="26"/>
      <c r="K61" s="26"/>
      <c r="L61" s="26"/>
      <c r="M61" s="26"/>
    </row>
    <row r="62" spans="1:13" ht="409.5" outlineLevel="4" x14ac:dyDescent="0.2">
      <c r="A62" s="26"/>
      <c r="B62" s="28" t="s">
        <v>83</v>
      </c>
      <c r="C62" s="26"/>
      <c r="D62" s="26"/>
      <c r="E62" s="26"/>
      <c r="F62" s="26"/>
      <c r="G62" s="26"/>
      <c r="H62" s="26"/>
      <c r="I62" s="26"/>
      <c r="J62" s="26"/>
      <c r="K62" s="26"/>
      <c r="L62" s="26"/>
      <c r="M62" s="26"/>
    </row>
    <row r="63" spans="1:13" ht="15" outlineLevel="4" x14ac:dyDescent="0.2">
      <c r="A63" s="29"/>
      <c r="B63" s="29"/>
      <c r="C63" s="29" t="s">
        <v>25</v>
      </c>
      <c r="D63" s="30"/>
      <c r="E63" s="31" t="s">
        <v>26</v>
      </c>
      <c r="F63" s="29"/>
      <c r="G63" s="32">
        <v>0</v>
      </c>
      <c r="H63" s="33">
        <f>IF((TRIM(M63)="Ja"),ROUND(ROUND((G63*D63),4),2),0)</f>
        <v>0</v>
      </c>
      <c r="I63" s="33">
        <f>ROUND(ROUND((L63*H63),4),2)</f>
        <v>0</v>
      </c>
      <c r="J63" s="34"/>
      <c r="K63" s="33">
        <f>ROUND(ROUND((L63*J63),4),2)</f>
        <v>0</v>
      </c>
      <c r="L63" s="35">
        <v>0.19</v>
      </c>
      <c r="M63" s="36" t="s">
        <v>18</v>
      </c>
    </row>
    <row r="64" spans="1:13" ht="15" outlineLevel="3" x14ac:dyDescent="0.2">
      <c r="A64" s="26" t="s">
        <v>84</v>
      </c>
      <c r="B64" s="27" t="s">
        <v>85</v>
      </c>
      <c r="C64" s="26"/>
      <c r="D64" s="26"/>
      <c r="E64" s="26"/>
      <c r="F64" s="26"/>
      <c r="G64" s="26"/>
      <c r="H64" s="26"/>
      <c r="I64" s="26"/>
      <c r="J64" s="26"/>
      <c r="K64" s="26"/>
      <c r="L64" s="26"/>
      <c r="M64" s="26"/>
    </row>
    <row r="65" spans="1:13" ht="409.5" outlineLevel="4" x14ac:dyDescent="0.2">
      <c r="A65" s="26"/>
      <c r="B65" s="28" t="s">
        <v>86</v>
      </c>
      <c r="C65" s="26"/>
      <c r="D65" s="26"/>
      <c r="E65" s="26"/>
      <c r="F65" s="26"/>
      <c r="G65" s="26"/>
      <c r="H65" s="26"/>
      <c r="I65" s="26"/>
      <c r="J65" s="26"/>
      <c r="K65" s="26"/>
      <c r="L65" s="26"/>
      <c r="M65" s="26"/>
    </row>
    <row r="66" spans="1:13" ht="15" outlineLevel="4" x14ac:dyDescent="0.2">
      <c r="A66" s="29"/>
      <c r="B66" s="29"/>
      <c r="C66" s="29" t="s">
        <v>25</v>
      </c>
      <c r="D66" s="30"/>
      <c r="E66" s="31" t="s">
        <v>26</v>
      </c>
      <c r="F66" s="29"/>
      <c r="G66" s="32">
        <v>0</v>
      </c>
      <c r="H66" s="33">
        <f>IF((TRIM(M66)="Ja"),ROUND(ROUND((G66*D66),4),2),0)</f>
        <v>0</v>
      </c>
      <c r="I66" s="33">
        <f>ROUND(ROUND((L66*H66),4),2)</f>
        <v>0</v>
      </c>
      <c r="J66" s="34"/>
      <c r="K66" s="33">
        <f>ROUND(ROUND((L66*J66),4),2)</f>
        <v>0</v>
      </c>
      <c r="L66" s="35">
        <v>0.19</v>
      </c>
      <c r="M66" s="36" t="s">
        <v>18</v>
      </c>
    </row>
    <row r="67" spans="1:13" ht="15" outlineLevel="3" x14ac:dyDescent="0.2">
      <c r="A67" s="26" t="s">
        <v>87</v>
      </c>
      <c r="B67" s="27" t="s">
        <v>88</v>
      </c>
      <c r="C67" s="26"/>
      <c r="D67" s="26"/>
      <c r="E67" s="26"/>
      <c r="F67" s="26"/>
      <c r="G67" s="26"/>
      <c r="H67" s="26"/>
      <c r="I67" s="26"/>
      <c r="J67" s="26"/>
      <c r="K67" s="26"/>
      <c r="L67" s="26"/>
      <c r="M67" s="26"/>
    </row>
    <row r="68" spans="1:13" ht="409.5" outlineLevel="4" x14ac:dyDescent="0.2">
      <c r="A68" s="26"/>
      <c r="B68" s="28" t="s">
        <v>89</v>
      </c>
      <c r="C68" s="26"/>
      <c r="D68" s="26"/>
      <c r="E68" s="26"/>
      <c r="F68" s="26"/>
      <c r="G68" s="26"/>
      <c r="H68" s="26"/>
      <c r="I68" s="26"/>
      <c r="J68" s="26"/>
      <c r="K68" s="26"/>
      <c r="L68" s="26"/>
      <c r="M68" s="26"/>
    </row>
    <row r="69" spans="1:13" ht="15" outlineLevel="4" x14ac:dyDescent="0.2">
      <c r="A69" s="29"/>
      <c r="B69" s="29"/>
      <c r="C69" s="29" t="s">
        <v>25</v>
      </c>
      <c r="D69" s="30"/>
      <c r="E69" s="31" t="s">
        <v>26</v>
      </c>
      <c r="F69" s="29"/>
      <c r="G69" s="32">
        <v>0</v>
      </c>
      <c r="H69" s="33">
        <f>IF((TRIM(M69)="Ja"),ROUND(ROUND((G69*D69),4),2),0)</f>
        <v>0</v>
      </c>
      <c r="I69" s="33">
        <f>ROUND(ROUND((L69*H69),4),2)</f>
        <v>0</v>
      </c>
      <c r="J69" s="34"/>
      <c r="K69" s="33">
        <f>ROUND(ROUND((L69*J69),4),2)</f>
        <v>0</v>
      </c>
      <c r="L69" s="35">
        <v>0.19</v>
      </c>
      <c r="M69" s="36" t="s">
        <v>18</v>
      </c>
    </row>
    <row r="70" spans="1:13" ht="15" outlineLevel="3" x14ac:dyDescent="0.2">
      <c r="A70" s="26" t="s">
        <v>90</v>
      </c>
      <c r="B70" s="27" t="s">
        <v>91</v>
      </c>
      <c r="C70" s="26"/>
      <c r="D70" s="26"/>
      <c r="E70" s="26"/>
      <c r="F70" s="26"/>
      <c r="G70" s="26"/>
      <c r="H70" s="26"/>
      <c r="I70" s="26"/>
      <c r="J70" s="26"/>
      <c r="K70" s="26"/>
      <c r="L70" s="26"/>
      <c r="M70" s="26"/>
    </row>
    <row r="71" spans="1:13" ht="409.5" outlineLevel="4" x14ac:dyDescent="0.2">
      <c r="A71" s="26"/>
      <c r="B71" s="28" t="s">
        <v>92</v>
      </c>
      <c r="C71" s="26"/>
      <c r="D71" s="26"/>
      <c r="E71" s="26"/>
      <c r="F71" s="26"/>
      <c r="G71" s="26"/>
      <c r="H71" s="26"/>
      <c r="I71" s="26"/>
      <c r="J71" s="26"/>
      <c r="K71" s="26"/>
      <c r="L71" s="26"/>
      <c r="M71" s="26"/>
    </row>
    <row r="72" spans="1:13" ht="15" outlineLevel="4" x14ac:dyDescent="0.2">
      <c r="A72" s="29"/>
      <c r="B72" s="29"/>
      <c r="C72" s="29" t="s">
        <v>25</v>
      </c>
      <c r="D72" s="30"/>
      <c r="E72" s="31" t="s">
        <v>26</v>
      </c>
      <c r="F72" s="29"/>
      <c r="G72" s="32">
        <v>0</v>
      </c>
      <c r="H72" s="33">
        <f>IF((TRIM(M72)="Ja"),ROUND(ROUND((G72*D72),4),2),0)</f>
        <v>0</v>
      </c>
      <c r="I72" s="33">
        <f>ROUND(ROUND((L72*H72),4),2)</f>
        <v>0</v>
      </c>
      <c r="J72" s="34"/>
      <c r="K72" s="33">
        <f>ROUND(ROUND((L72*J72),4),2)</f>
        <v>0</v>
      </c>
      <c r="L72" s="35">
        <v>0.19</v>
      </c>
      <c r="M72" s="36" t="s">
        <v>18</v>
      </c>
    </row>
    <row r="73" spans="1:13" ht="15" outlineLevel="3" x14ac:dyDescent="0.2">
      <c r="A73" s="26" t="s">
        <v>93</v>
      </c>
      <c r="B73" s="27" t="s">
        <v>94</v>
      </c>
      <c r="C73" s="26"/>
      <c r="D73" s="26"/>
      <c r="E73" s="26"/>
      <c r="F73" s="26"/>
      <c r="G73" s="26"/>
      <c r="H73" s="26"/>
      <c r="I73" s="26"/>
      <c r="J73" s="26"/>
      <c r="K73" s="26"/>
      <c r="L73" s="26"/>
      <c r="M73" s="26"/>
    </row>
    <row r="74" spans="1:13" ht="405" outlineLevel="4" x14ac:dyDescent="0.2">
      <c r="A74" s="26"/>
      <c r="B74" s="28" t="s">
        <v>95</v>
      </c>
      <c r="C74" s="26"/>
      <c r="D74" s="26"/>
      <c r="E74" s="26"/>
      <c r="F74" s="26"/>
      <c r="G74" s="26"/>
      <c r="H74" s="26"/>
      <c r="I74" s="26"/>
      <c r="J74" s="26"/>
      <c r="K74" s="26"/>
      <c r="L74" s="26"/>
      <c r="M74" s="26"/>
    </row>
    <row r="75" spans="1:13" ht="15" outlineLevel="4" x14ac:dyDescent="0.2">
      <c r="A75" s="29"/>
      <c r="B75" s="29"/>
      <c r="C75" s="29" t="s">
        <v>25</v>
      </c>
      <c r="D75" s="30"/>
      <c r="E75" s="31" t="s">
        <v>26</v>
      </c>
      <c r="F75" s="29"/>
      <c r="G75" s="32">
        <v>0</v>
      </c>
      <c r="H75" s="33">
        <f>IF((TRIM(M75)="Ja"),ROUND(ROUND((G75*D75),4),2),0)</f>
        <v>0</v>
      </c>
      <c r="I75" s="33">
        <f>ROUND(ROUND((L75*H75),4),2)</f>
        <v>0</v>
      </c>
      <c r="J75" s="34"/>
      <c r="K75" s="33">
        <f>ROUND(ROUND((L75*J75),4),2)</f>
        <v>0</v>
      </c>
      <c r="L75" s="35">
        <v>0.19</v>
      </c>
      <c r="M75" s="36" t="s">
        <v>18</v>
      </c>
    </row>
    <row r="76" spans="1:13" ht="15" outlineLevel="3" x14ac:dyDescent="0.2">
      <c r="A76" s="26" t="s">
        <v>96</v>
      </c>
      <c r="B76" s="27" t="s">
        <v>97</v>
      </c>
      <c r="C76" s="26"/>
      <c r="D76" s="26"/>
      <c r="E76" s="26"/>
      <c r="F76" s="26"/>
      <c r="G76" s="26"/>
      <c r="H76" s="26"/>
      <c r="I76" s="26"/>
      <c r="J76" s="26"/>
      <c r="K76" s="26"/>
      <c r="L76" s="26"/>
      <c r="M76" s="26"/>
    </row>
    <row r="77" spans="1:13" ht="405" outlineLevel="4" x14ac:dyDescent="0.2">
      <c r="A77" s="26"/>
      <c r="B77" s="28" t="s">
        <v>98</v>
      </c>
      <c r="C77" s="26"/>
      <c r="D77" s="26"/>
      <c r="E77" s="26"/>
      <c r="F77" s="26"/>
      <c r="G77" s="26"/>
      <c r="H77" s="26"/>
      <c r="I77" s="26"/>
      <c r="J77" s="26"/>
      <c r="K77" s="26"/>
      <c r="L77" s="26"/>
      <c r="M77" s="26"/>
    </row>
    <row r="78" spans="1:13" ht="15" outlineLevel="4" x14ac:dyDescent="0.2">
      <c r="A78" s="29"/>
      <c r="B78" s="29"/>
      <c r="C78" s="29" t="s">
        <v>25</v>
      </c>
      <c r="D78" s="30"/>
      <c r="E78" s="31" t="s">
        <v>26</v>
      </c>
      <c r="F78" s="29"/>
      <c r="G78" s="32">
        <v>0</v>
      </c>
      <c r="H78" s="33">
        <f>IF((TRIM(M78)="Ja"),ROUND(ROUND((G78*D78),4),2),0)</f>
        <v>0</v>
      </c>
      <c r="I78" s="33">
        <f>ROUND(ROUND((L78*H78),4),2)</f>
        <v>0</v>
      </c>
      <c r="J78" s="34"/>
      <c r="K78" s="33">
        <f>ROUND(ROUND((L78*J78),4),2)</f>
        <v>0</v>
      </c>
      <c r="L78" s="35">
        <v>0.19</v>
      </c>
      <c r="M78" s="36" t="s">
        <v>18</v>
      </c>
    </row>
    <row r="79" spans="1:13" ht="15" outlineLevel="3" x14ac:dyDescent="0.2">
      <c r="A79" s="26" t="s">
        <v>99</v>
      </c>
      <c r="B79" s="27" t="s">
        <v>100</v>
      </c>
      <c r="C79" s="26"/>
      <c r="D79" s="26"/>
      <c r="E79" s="26"/>
      <c r="F79" s="26"/>
      <c r="G79" s="26"/>
      <c r="H79" s="26"/>
      <c r="I79" s="26"/>
      <c r="J79" s="26"/>
      <c r="K79" s="26"/>
      <c r="L79" s="26"/>
      <c r="M79" s="26"/>
    </row>
    <row r="80" spans="1:13" ht="405" outlineLevel="4" x14ac:dyDescent="0.2">
      <c r="A80" s="26"/>
      <c r="B80" s="28" t="s">
        <v>101</v>
      </c>
      <c r="C80" s="26"/>
      <c r="D80" s="26"/>
      <c r="E80" s="26"/>
      <c r="F80" s="26"/>
      <c r="G80" s="26"/>
      <c r="H80" s="26"/>
      <c r="I80" s="26"/>
      <c r="J80" s="26"/>
      <c r="K80" s="26"/>
      <c r="L80" s="26"/>
      <c r="M80" s="26"/>
    </row>
    <row r="81" spans="1:13" ht="15" outlineLevel="4" x14ac:dyDescent="0.2">
      <c r="A81" s="29"/>
      <c r="B81" s="29"/>
      <c r="C81" s="29" t="s">
        <v>25</v>
      </c>
      <c r="D81" s="30"/>
      <c r="E81" s="31" t="s">
        <v>26</v>
      </c>
      <c r="F81" s="29"/>
      <c r="G81" s="32">
        <v>0</v>
      </c>
      <c r="H81" s="33">
        <f>IF((TRIM(M81)="Ja"),ROUND(ROUND((G81*D81),4),2),0)</f>
        <v>0</v>
      </c>
      <c r="I81" s="33">
        <f>ROUND(ROUND((L81*H81),4),2)</f>
        <v>0</v>
      </c>
      <c r="J81" s="34"/>
      <c r="K81" s="33">
        <f>ROUND(ROUND((L81*J81),4),2)</f>
        <v>0</v>
      </c>
      <c r="L81" s="35">
        <v>0.19</v>
      </c>
      <c r="M81" s="36" t="s">
        <v>18</v>
      </c>
    </row>
    <row r="82" spans="1:13" ht="15" outlineLevel="3" x14ac:dyDescent="0.2">
      <c r="A82" s="26" t="s">
        <v>102</v>
      </c>
      <c r="B82" s="27" t="s">
        <v>103</v>
      </c>
      <c r="C82" s="26"/>
      <c r="D82" s="26"/>
      <c r="E82" s="26"/>
      <c r="F82" s="26"/>
      <c r="G82" s="26"/>
      <c r="H82" s="26"/>
      <c r="I82" s="26"/>
      <c r="J82" s="26"/>
      <c r="K82" s="26"/>
      <c r="L82" s="26"/>
      <c r="M82" s="26"/>
    </row>
    <row r="83" spans="1:13" ht="409.5" outlineLevel="4" x14ac:dyDescent="0.2">
      <c r="A83" s="26"/>
      <c r="B83" s="28" t="s">
        <v>104</v>
      </c>
      <c r="C83" s="26"/>
      <c r="D83" s="26"/>
      <c r="E83" s="26"/>
      <c r="F83" s="26"/>
      <c r="G83" s="26"/>
      <c r="H83" s="26"/>
      <c r="I83" s="26"/>
      <c r="J83" s="26"/>
      <c r="K83" s="26"/>
      <c r="L83" s="26"/>
      <c r="M83" s="26"/>
    </row>
    <row r="84" spans="1:13" ht="15" outlineLevel="4" x14ac:dyDescent="0.2">
      <c r="A84" s="29"/>
      <c r="B84" s="29"/>
      <c r="C84" s="29" t="s">
        <v>25</v>
      </c>
      <c r="D84" s="30"/>
      <c r="E84" s="31" t="s">
        <v>26</v>
      </c>
      <c r="F84" s="29"/>
      <c r="G84" s="32">
        <v>0</v>
      </c>
      <c r="H84" s="33">
        <f>IF((TRIM(M84)="Ja"),ROUND(ROUND((G84*D84),4),2),0)</f>
        <v>0</v>
      </c>
      <c r="I84" s="33">
        <f>ROUND(ROUND((L84*H84),4),2)</f>
        <v>0</v>
      </c>
      <c r="J84" s="34"/>
      <c r="K84" s="33">
        <f>ROUND(ROUND((L84*J84),4),2)</f>
        <v>0</v>
      </c>
      <c r="L84" s="35">
        <v>0.19</v>
      </c>
      <c r="M84" s="36" t="s">
        <v>18</v>
      </c>
    </row>
    <row r="85" spans="1:13" ht="15" outlineLevel="3" x14ac:dyDescent="0.2">
      <c r="A85" s="26" t="s">
        <v>105</v>
      </c>
      <c r="B85" s="27" t="s">
        <v>106</v>
      </c>
      <c r="C85" s="26"/>
      <c r="D85" s="26"/>
      <c r="E85" s="26"/>
      <c r="F85" s="26"/>
      <c r="G85" s="26"/>
      <c r="H85" s="26"/>
      <c r="I85" s="26"/>
      <c r="J85" s="26"/>
      <c r="K85" s="26"/>
      <c r="L85" s="26"/>
      <c r="M85" s="26"/>
    </row>
    <row r="86" spans="1:13" ht="409.5" outlineLevel="4" x14ac:dyDescent="0.2">
      <c r="A86" s="26"/>
      <c r="B86" s="28" t="s">
        <v>107</v>
      </c>
      <c r="C86" s="26"/>
      <c r="D86" s="26"/>
      <c r="E86" s="26"/>
      <c r="F86" s="26"/>
      <c r="G86" s="26"/>
      <c r="H86" s="26"/>
      <c r="I86" s="26"/>
      <c r="J86" s="26"/>
      <c r="K86" s="26"/>
      <c r="L86" s="26"/>
      <c r="M86" s="26"/>
    </row>
    <row r="87" spans="1:13" ht="15" outlineLevel="4" x14ac:dyDescent="0.2">
      <c r="A87" s="29"/>
      <c r="B87" s="29"/>
      <c r="C87" s="29" t="s">
        <v>25</v>
      </c>
      <c r="D87" s="30"/>
      <c r="E87" s="31" t="s">
        <v>26</v>
      </c>
      <c r="F87" s="29"/>
      <c r="G87" s="32">
        <v>0</v>
      </c>
      <c r="H87" s="33">
        <f>IF((TRIM(M87)="Ja"),ROUND(ROUND((G87*D87),4),2),0)</f>
        <v>0</v>
      </c>
      <c r="I87" s="33">
        <f>ROUND(ROUND((L87*H87),4),2)</f>
        <v>0</v>
      </c>
      <c r="J87" s="34"/>
      <c r="K87" s="33">
        <f>ROUND(ROUND((L87*J87),4),2)</f>
        <v>0</v>
      </c>
      <c r="L87" s="35">
        <v>0.19</v>
      </c>
      <c r="M87" s="36" t="s">
        <v>18</v>
      </c>
    </row>
    <row r="88" spans="1:13" ht="15" outlineLevel="3" x14ac:dyDescent="0.2">
      <c r="A88" s="26" t="s">
        <v>108</v>
      </c>
      <c r="B88" s="27" t="s">
        <v>109</v>
      </c>
      <c r="C88" s="26"/>
      <c r="D88" s="26"/>
      <c r="E88" s="26"/>
      <c r="F88" s="26"/>
      <c r="G88" s="26"/>
      <c r="H88" s="26"/>
      <c r="I88" s="26"/>
      <c r="J88" s="26"/>
      <c r="K88" s="26"/>
      <c r="L88" s="26"/>
      <c r="M88" s="26"/>
    </row>
    <row r="89" spans="1:13" ht="409.5" outlineLevel="4" x14ac:dyDescent="0.2">
      <c r="A89" s="26"/>
      <c r="B89" s="28" t="s">
        <v>110</v>
      </c>
      <c r="C89" s="26"/>
      <c r="D89" s="26"/>
      <c r="E89" s="26"/>
      <c r="F89" s="26"/>
      <c r="G89" s="26"/>
      <c r="H89" s="26"/>
      <c r="I89" s="26"/>
      <c r="J89" s="26"/>
      <c r="K89" s="26"/>
      <c r="L89" s="26"/>
      <c r="M89" s="26"/>
    </row>
    <row r="90" spans="1:13" ht="15" outlineLevel="4" x14ac:dyDescent="0.2">
      <c r="A90" s="29"/>
      <c r="B90" s="29"/>
      <c r="C90" s="29" t="s">
        <v>25</v>
      </c>
      <c r="D90" s="30"/>
      <c r="E90" s="31" t="s">
        <v>26</v>
      </c>
      <c r="F90" s="29"/>
      <c r="G90" s="32">
        <v>0</v>
      </c>
      <c r="H90" s="33">
        <f>IF((TRIM(M90)="Ja"),ROUND(ROUND((G90*D90),4),2),0)</f>
        <v>0</v>
      </c>
      <c r="I90" s="33">
        <f>ROUND(ROUND((L90*H90),4),2)</f>
        <v>0</v>
      </c>
      <c r="J90" s="34"/>
      <c r="K90" s="33">
        <f>ROUND(ROUND((L90*J90),4),2)</f>
        <v>0</v>
      </c>
      <c r="L90" s="35">
        <v>0.19</v>
      </c>
      <c r="M90" s="36" t="s">
        <v>18</v>
      </c>
    </row>
    <row r="91" spans="1:13" ht="15" outlineLevel="3" x14ac:dyDescent="0.2">
      <c r="A91" s="26" t="s">
        <v>111</v>
      </c>
      <c r="B91" s="27" t="s">
        <v>112</v>
      </c>
      <c r="C91" s="26"/>
      <c r="D91" s="26"/>
      <c r="E91" s="26"/>
      <c r="F91" s="26"/>
      <c r="G91" s="26"/>
      <c r="H91" s="26"/>
      <c r="I91" s="26"/>
      <c r="J91" s="26"/>
      <c r="K91" s="26"/>
      <c r="L91" s="26"/>
      <c r="M91" s="26"/>
    </row>
    <row r="92" spans="1:13" ht="409.5" outlineLevel="4" x14ac:dyDescent="0.2">
      <c r="A92" s="26"/>
      <c r="B92" s="28" t="s">
        <v>113</v>
      </c>
      <c r="C92" s="26"/>
      <c r="D92" s="26"/>
      <c r="E92" s="26"/>
      <c r="F92" s="26"/>
      <c r="G92" s="26"/>
      <c r="H92" s="26"/>
      <c r="I92" s="26"/>
      <c r="J92" s="26"/>
      <c r="K92" s="26"/>
      <c r="L92" s="26"/>
      <c r="M92" s="26"/>
    </row>
    <row r="93" spans="1:13" ht="15" outlineLevel="4" x14ac:dyDescent="0.2">
      <c r="A93" s="29"/>
      <c r="B93" s="29"/>
      <c r="C93" s="29" t="s">
        <v>25</v>
      </c>
      <c r="D93" s="30"/>
      <c r="E93" s="31" t="s">
        <v>26</v>
      </c>
      <c r="F93" s="29"/>
      <c r="G93" s="32">
        <v>0</v>
      </c>
      <c r="H93" s="33">
        <f>IF((TRIM(M93)="Ja"),ROUND(ROUND((G93*D93),4),2),0)</f>
        <v>0</v>
      </c>
      <c r="I93" s="33">
        <f>ROUND(ROUND((L93*H93),4),2)</f>
        <v>0</v>
      </c>
      <c r="J93" s="34"/>
      <c r="K93" s="33">
        <f>ROUND(ROUND((L93*J93),4),2)</f>
        <v>0</v>
      </c>
      <c r="L93" s="35">
        <v>0.19</v>
      </c>
      <c r="M93" s="36" t="s">
        <v>18</v>
      </c>
    </row>
    <row r="94" spans="1:13" ht="15" outlineLevel="3" x14ac:dyDescent="0.2">
      <c r="A94" s="26" t="s">
        <v>114</v>
      </c>
      <c r="B94" s="27" t="s">
        <v>115</v>
      </c>
      <c r="C94" s="26"/>
      <c r="D94" s="26"/>
      <c r="E94" s="26"/>
      <c r="F94" s="26"/>
      <c r="G94" s="26"/>
      <c r="H94" s="26"/>
      <c r="I94" s="26"/>
      <c r="J94" s="26"/>
      <c r="K94" s="26"/>
      <c r="L94" s="26"/>
      <c r="M94" s="26"/>
    </row>
    <row r="95" spans="1:13" ht="409.5" outlineLevel="4" x14ac:dyDescent="0.2">
      <c r="A95" s="26"/>
      <c r="B95" s="28" t="s">
        <v>116</v>
      </c>
      <c r="C95" s="26"/>
      <c r="D95" s="26"/>
      <c r="E95" s="26"/>
      <c r="F95" s="26"/>
      <c r="G95" s="26"/>
      <c r="H95" s="26"/>
      <c r="I95" s="26"/>
      <c r="J95" s="26"/>
      <c r="K95" s="26"/>
      <c r="L95" s="26"/>
      <c r="M95" s="26"/>
    </row>
    <row r="96" spans="1:13" ht="15" outlineLevel="4" x14ac:dyDescent="0.2">
      <c r="A96" s="29"/>
      <c r="B96" s="29"/>
      <c r="C96" s="29" t="s">
        <v>25</v>
      </c>
      <c r="D96" s="30"/>
      <c r="E96" s="31" t="s">
        <v>26</v>
      </c>
      <c r="F96" s="29"/>
      <c r="G96" s="32">
        <v>0</v>
      </c>
      <c r="H96" s="33">
        <f>IF((TRIM(M96)="Ja"),ROUND(ROUND((G96*D96),4),2),0)</f>
        <v>0</v>
      </c>
      <c r="I96" s="33">
        <f>ROUND(ROUND((L96*H96),4),2)</f>
        <v>0</v>
      </c>
      <c r="J96" s="34"/>
      <c r="K96" s="33">
        <f>ROUND(ROUND((L96*J96),4),2)</f>
        <v>0</v>
      </c>
      <c r="L96" s="35">
        <v>0.19</v>
      </c>
      <c r="M96" s="36" t="s">
        <v>18</v>
      </c>
    </row>
    <row r="97" spans="1:13" ht="15" outlineLevel="2" x14ac:dyDescent="0.2">
      <c r="A97" s="17" t="s">
        <v>117</v>
      </c>
      <c r="B97" s="18" t="s">
        <v>118</v>
      </c>
      <c r="C97" s="17" t="s">
        <v>43</v>
      </c>
      <c r="D97" s="19"/>
      <c r="E97" s="20"/>
      <c r="F97" s="17"/>
      <c r="G97" s="21"/>
      <c r="H97" s="22">
        <f>IF((TRIM(M97)="Ja"),SUM(H100,H103,H106,H109,H112,H115),0)</f>
        <v>0</v>
      </c>
      <c r="I97" s="22">
        <f>ROUND(ROUND((L97*H97),4),2)</f>
        <v>0</v>
      </c>
      <c r="J97" s="23"/>
      <c r="K97" s="22">
        <f>ROUND(ROUND((L97*J97),4),2)</f>
        <v>0</v>
      </c>
      <c r="L97" s="24">
        <v>0.19</v>
      </c>
      <c r="M97" s="25" t="s">
        <v>18</v>
      </c>
    </row>
    <row r="98" spans="1:13" ht="15" outlineLevel="3" x14ac:dyDescent="0.2">
      <c r="A98" s="26" t="s">
        <v>119</v>
      </c>
      <c r="B98" s="27" t="s">
        <v>120</v>
      </c>
      <c r="C98" s="26"/>
      <c r="D98" s="26"/>
      <c r="E98" s="26"/>
      <c r="F98" s="26"/>
      <c r="G98" s="26"/>
      <c r="H98" s="26"/>
      <c r="I98" s="26"/>
      <c r="J98" s="26"/>
      <c r="K98" s="26"/>
      <c r="L98" s="26"/>
      <c r="M98" s="26"/>
    </row>
    <row r="99" spans="1:13" ht="409.5" outlineLevel="4" x14ac:dyDescent="0.2">
      <c r="A99" s="26"/>
      <c r="B99" s="28" t="s">
        <v>121</v>
      </c>
      <c r="C99" s="26"/>
      <c r="D99" s="26"/>
      <c r="E99" s="26"/>
      <c r="F99" s="26"/>
      <c r="G99" s="26"/>
      <c r="H99" s="26"/>
      <c r="I99" s="26"/>
      <c r="J99" s="26"/>
      <c r="K99" s="26"/>
      <c r="L99" s="26"/>
      <c r="M99" s="26"/>
    </row>
    <row r="100" spans="1:13" ht="15" outlineLevel="4" x14ac:dyDescent="0.2">
      <c r="A100" s="29"/>
      <c r="B100" s="29"/>
      <c r="C100" s="29" t="s">
        <v>25</v>
      </c>
      <c r="D100" s="30"/>
      <c r="E100" s="31" t="s">
        <v>26</v>
      </c>
      <c r="F100" s="29"/>
      <c r="G100" s="32">
        <v>0</v>
      </c>
      <c r="H100" s="33">
        <f>IF((TRIM(M100)="Ja"),ROUND(ROUND((G100*D100),4),2),0)</f>
        <v>0</v>
      </c>
      <c r="I100" s="33">
        <f>ROUND(ROUND((L100*H100),4),2)</f>
        <v>0</v>
      </c>
      <c r="J100" s="34"/>
      <c r="K100" s="33">
        <f>ROUND(ROUND((L100*J100),4),2)</f>
        <v>0</v>
      </c>
      <c r="L100" s="35">
        <v>0.19</v>
      </c>
      <c r="M100" s="36" t="s">
        <v>18</v>
      </c>
    </row>
    <row r="101" spans="1:13" ht="15" outlineLevel="3" x14ac:dyDescent="0.2">
      <c r="A101" s="26" t="s">
        <v>122</v>
      </c>
      <c r="B101" s="27" t="s">
        <v>123</v>
      </c>
      <c r="C101" s="26"/>
      <c r="D101" s="26"/>
      <c r="E101" s="26"/>
      <c r="F101" s="26"/>
      <c r="G101" s="26"/>
      <c r="H101" s="26"/>
      <c r="I101" s="26"/>
      <c r="J101" s="26"/>
      <c r="K101" s="26"/>
      <c r="L101" s="26"/>
      <c r="M101" s="26"/>
    </row>
    <row r="102" spans="1:13" ht="409.5" outlineLevel="4" x14ac:dyDescent="0.2">
      <c r="A102" s="26"/>
      <c r="B102" s="28" t="s">
        <v>124</v>
      </c>
      <c r="C102" s="26"/>
      <c r="D102" s="26"/>
      <c r="E102" s="26"/>
      <c r="F102" s="26"/>
      <c r="G102" s="26"/>
      <c r="H102" s="26"/>
      <c r="I102" s="26"/>
      <c r="J102" s="26"/>
      <c r="K102" s="26"/>
      <c r="L102" s="26"/>
      <c r="M102" s="26"/>
    </row>
    <row r="103" spans="1:13" ht="15" outlineLevel="4" x14ac:dyDescent="0.2">
      <c r="A103" s="29"/>
      <c r="B103" s="29"/>
      <c r="C103" s="29" t="s">
        <v>25</v>
      </c>
      <c r="D103" s="30"/>
      <c r="E103" s="31" t="s">
        <v>26</v>
      </c>
      <c r="F103" s="29"/>
      <c r="G103" s="32">
        <v>0</v>
      </c>
      <c r="H103" s="33">
        <f>IF((TRIM(M103)="Ja"),ROUND(ROUND((G103*D103),4),2),0)</f>
        <v>0</v>
      </c>
      <c r="I103" s="33">
        <f>ROUND(ROUND((L103*H103),4),2)</f>
        <v>0</v>
      </c>
      <c r="J103" s="34"/>
      <c r="K103" s="33">
        <f>ROUND(ROUND((L103*J103),4),2)</f>
        <v>0</v>
      </c>
      <c r="L103" s="35">
        <v>0.19</v>
      </c>
      <c r="M103" s="36" t="s">
        <v>18</v>
      </c>
    </row>
    <row r="104" spans="1:13" ht="15" outlineLevel="3" x14ac:dyDescent="0.2">
      <c r="A104" s="26" t="s">
        <v>125</v>
      </c>
      <c r="B104" s="27" t="s">
        <v>126</v>
      </c>
      <c r="C104" s="26"/>
      <c r="D104" s="26"/>
      <c r="E104" s="26"/>
      <c r="F104" s="26"/>
      <c r="G104" s="26"/>
      <c r="H104" s="26"/>
      <c r="I104" s="26"/>
      <c r="J104" s="26"/>
      <c r="K104" s="26"/>
      <c r="L104" s="26"/>
      <c r="M104" s="26"/>
    </row>
    <row r="105" spans="1:13" ht="409.5" outlineLevel="4" x14ac:dyDescent="0.2">
      <c r="A105" s="26"/>
      <c r="B105" s="28" t="s">
        <v>127</v>
      </c>
      <c r="C105" s="26"/>
      <c r="D105" s="26"/>
      <c r="E105" s="26"/>
      <c r="F105" s="26"/>
      <c r="G105" s="26"/>
      <c r="H105" s="26"/>
      <c r="I105" s="26"/>
      <c r="J105" s="26"/>
      <c r="K105" s="26"/>
      <c r="L105" s="26"/>
      <c r="M105" s="26"/>
    </row>
    <row r="106" spans="1:13" ht="15" outlineLevel="4" x14ac:dyDescent="0.2">
      <c r="A106" s="29"/>
      <c r="B106" s="29"/>
      <c r="C106" s="29" t="s">
        <v>25</v>
      </c>
      <c r="D106" s="30"/>
      <c r="E106" s="31" t="s">
        <v>26</v>
      </c>
      <c r="F106" s="29"/>
      <c r="G106" s="32">
        <v>0</v>
      </c>
      <c r="H106" s="33">
        <f>IF((TRIM(M106)="Ja"),ROUND(ROUND((G106*D106),4),2),0)</f>
        <v>0</v>
      </c>
      <c r="I106" s="33">
        <f>ROUND(ROUND((L106*H106),4),2)</f>
        <v>0</v>
      </c>
      <c r="J106" s="34"/>
      <c r="K106" s="33">
        <f>ROUND(ROUND((L106*J106),4),2)</f>
        <v>0</v>
      </c>
      <c r="L106" s="35">
        <v>0.19</v>
      </c>
      <c r="M106" s="36" t="s">
        <v>18</v>
      </c>
    </row>
    <row r="107" spans="1:13" ht="15" outlineLevel="3" x14ac:dyDescent="0.2">
      <c r="A107" s="26" t="s">
        <v>128</v>
      </c>
      <c r="B107" s="27" t="s">
        <v>129</v>
      </c>
      <c r="C107" s="26"/>
      <c r="D107" s="26"/>
      <c r="E107" s="26"/>
      <c r="F107" s="26"/>
      <c r="G107" s="26"/>
      <c r="H107" s="26"/>
      <c r="I107" s="26"/>
      <c r="J107" s="26"/>
      <c r="K107" s="26"/>
      <c r="L107" s="26"/>
      <c r="M107" s="26"/>
    </row>
    <row r="108" spans="1:13" ht="409.5" outlineLevel="4" x14ac:dyDescent="0.2">
      <c r="A108" s="26"/>
      <c r="B108" s="28" t="s">
        <v>130</v>
      </c>
      <c r="C108" s="26"/>
      <c r="D108" s="26"/>
      <c r="E108" s="26"/>
      <c r="F108" s="26"/>
      <c r="G108" s="26"/>
      <c r="H108" s="26"/>
      <c r="I108" s="26"/>
      <c r="J108" s="26"/>
      <c r="K108" s="26"/>
      <c r="L108" s="26"/>
      <c r="M108" s="26"/>
    </row>
    <row r="109" spans="1:13" ht="15" outlineLevel="4" x14ac:dyDescent="0.2">
      <c r="A109" s="29"/>
      <c r="B109" s="29"/>
      <c r="C109" s="29" t="s">
        <v>25</v>
      </c>
      <c r="D109" s="30"/>
      <c r="E109" s="31" t="s">
        <v>26</v>
      </c>
      <c r="F109" s="29"/>
      <c r="G109" s="32">
        <v>0</v>
      </c>
      <c r="H109" s="33">
        <f>IF((TRIM(M109)="Ja"),ROUND(ROUND((G109*D109),4),2),0)</f>
        <v>0</v>
      </c>
      <c r="I109" s="33">
        <f>ROUND(ROUND((L109*H109),4),2)</f>
        <v>0</v>
      </c>
      <c r="J109" s="34"/>
      <c r="K109" s="33">
        <f>ROUND(ROUND((L109*J109),4),2)</f>
        <v>0</v>
      </c>
      <c r="L109" s="35">
        <v>0.19</v>
      </c>
      <c r="M109" s="36" t="s">
        <v>18</v>
      </c>
    </row>
    <row r="110" spans="1:13" ht="15" outlineLevel="3" x14ac:dyDescent="0.2">
      <c r="A110" s="26" t="s">
        <v>131</v>
      </c>
      <c r="B110" s="27" t="s">
        <v>132</v>
      </c>
      <c r="C110" s="26"/>
      <c r="D110" s="26"/>
      <c r="E110" s="26"/>
      <c r="F110" s="26"/>
      <c r="G110" s="26"/>
      <c r="H110" s="26"/>
      <c r="I110" s="26"/>
      <c r="J110" s="26"/>
      <c r="K110" s="26"/>
      <c r="L110" s="26"/>
      <c r="M110" s="26"/>
    </row>
    <row r="111" spans="1:13" ht="409.5" outlineLevel="4" x14ac:dyDescent="0.2">
      <c r="A111" s="26"/>
      <c r="B111" s="28" t="s">
        <v>133</v>
      </c>
      <c r="C111" s="26"/>
      <c r="D111" s="26"/>
      <c r="E111" s="26"/>
      <c r="F111" s="26"/>
      <c r="G111" s="26"/>
      <c r="H111" s="26"/>
      <c r="I111" s="26"/>
      <c r="J111" s="26"/>
      <c r="K111" s="26"/>
      <c r="L111" s="26"/>
      <c r="M111" s="26"/>
    </row>
    <row r="112" spans="1:13" ht="15" outlineLevel="4" x14ac:dyDescent="0.2">
      <c r="A112" s="29"/>
      <c r="B112" s="29"/>
      <c r="C112" s="29" t="s">
        <v>25</v>
      </c>
      <c r="D112" s="30"/>
      <c r="E112" s="31" t="s">
        <v>26</v>
      </c>
      <c r="F112" s="29"/>
      <c r="G112" s="32">
        <v>0</v>
      </c>
      <c r="H112" s="33">
        <f>IF((TRIM(M112)="Ja"),ROUND(ROUND((G112*D112),4),2),0)</f>
        <v>0</v>
      </c>
      <c r="I112" s="33">
        <f>ROUND(ROUND((L112*H112),4),2)</f>
        <v>0</v>
      </c>
      <c r="J112" s="34"/>
      <c r="K112" s="33">
        <f>ROUND(ROUND((L112*J112),4),2)</f>
        <v>0</v>
      </c>
      <c r="L112" s="35">
        <v>0.19</v>
      </c>
      <c r="M112" s="36" t="s">
        <v>18</v>
      </c>
    </row>
    <row r="113" spans="1:13" ht="15" outlineLevel="3" x14ac:dyDescent="0.2">
      <c r="A113" s="26" t="s">
        <v>134</v>
      </c>
      <c r="B113" s="27" t="s">
        <v>135</v>
      </c>
      <c r="C113" s="26"/>
      <c r="D113" s="26"/>
      <c r="E113" s="26"/>
      <c r="F113" s="26"/>
      <c r="G113" s="26"/>
      <c r="H113" s="26"/>
      <c r="I113" s="26"/>
      <c r="J113" s="26"/>
      <c r="K113" s="26"/>
      <c r="L113" s="26"/>
      <c r="M113" s="26"/>
    </row>
    <row r="114" spans="1:13" ht="409.5" outlineLevel="4" x14ac:dyDescent="0.2">
      <c r="A114" s="26"/>
      <c r="B114" s="28" t="s">
        <v>136</v>
      </c>
      <c r="C114" s="26"/>
      <c r="D114" s="26"/>
      <c r="E114" s="26"/>
      <c r="F114" s="26"/>
      <c r="G114" s="26"/>
      <c r="H114" s="26"/>
      <c r="I114" s="26"/>
      <c r="J114" s="26"/>
      <c r="K114" s="26"/>
      <c r="L114" s="26"/>
      <c r="M114" s="26"/>
    </row>
    <row r="115" spans="1:13" ht="15" outlineLevel="4" x14ac:dyDescent="0.2">
      <c r="A115" s="29"/>
      <c r="B115" s="29"/>
      <c r="C115" s="29" t="s">
        <v>25</v>
      </c>
      <c r="D115" s="30"/>
      <c r="E115" s="31" t="s">
        <v>26</v>
      </c>
      <c r="F115" s="29"/>
      <c r="G115" s="32">
        <v>0</v>
      </c>
      <c r="H115" s="33">
        <f>IF((TRIM(M115)="Ja"),ROUND(ROUND((G115*D115),4),2),0)</f>
        <v>0</v>
      </c>
      <c r="I115" s="33">
        <f>ROUND(ROUND((L115*H115),4),2)</f>
        <v>0</v>
      </c>
      <c r="J115" s="34"/>
      <c r="K115" s="33">
        <f>ROUND(ROUND((L115*J115),4),2)</f>
        <v>0</v>
      </c>
      <c r="L115" s="35">
        <v>0.19</v>
      </c>
      <c r="M115" s="36" t="s">
        <v>18</v>
      </c>
    </row>
    <row r="116" spans="1:13" ht="15" outlineLevel="2" x14ac:dyDescent="0.2">
      <c r="A116" s="17" t="s">
        <v>137</v>
      </c>
      <c r="B116" s="18" t="s">
        <v>138</v>
      </c>
      <c r="C116" s="17" t="s">
        <v>43</v>
      </c>
      <c r="D116" s="19"/>
      <c r="E116" s="20"/>
      <c r="F116" s="17"/>
      <c r="G116" s="21"/>
      <c r="H116" s="22">
        <f>IF((TRIM(M116)="Ja"),SUM(H119,H122,H125,H128,H131),0)</f>
        <v>0</v>
      </c>
      <c r="I116" s="22">
        <f>ROUND(ROUND((L116*H116),4),2)</f>
        <v>0</v>
      </c>
      <c r="J116" s="23"/>
      <c r="K116" s="22">
        <f>ROUND(ROUND((L116*J116),4),2)</f>
        <v>0</v>
      </c>
      <c r="L116" s="24">
        <v>0.19</v>
      </c>
      <c r="M116" s="25" t="s">
        <v>18</v>
      </c>
    </row>
    <row r="117" spans="1:13" ht="15" outlineLevel="3" x14ac:dyDescent="0.2">
      <c r="A117" s="26" t="s">
        <v>139</v>
      </c>
      <c r="B117" s="27" t="s">
        <v>140</v>
      </c>
      <c r="C117" s="26"/>
      <c r="D117" s="26"/>
      <c r="E117" s="26"/>
      <c r="F117" s="26"/>
      <c r="G117" s="26"/>
      <c r="H117" s="26"/>
      <c r="I117" s="26"/>
      <c r="J117" s="26"/>
      <c r="K117" s="26"/>
      <c r="L117" s="26"/>
      <c r="M117" s="26"/>
    </row>
    <row r="118" spans="1:13" ht="409.5" outlineLevel="4" x14ac:dyDescent="0.2">
      <c r="A118" s="26"/>
      <c r="B118" s="28" t="s">
        <v>141</v>
      </c>
      <c r="C118" s="26"/>
      <c r="D118" s="26"/>
      <c r="E118" s="26"/>
      <c r="F118" s="26"/>
      <c r="G118" s="26"/>
      <c r="H118" s="26"/>
      <c r="I118" s="26"/>
      <c r="J118" s="26"/>
      <c r="K118" s="26"/>
      <c r="L118" s="26"/>
      <c r="M118" s="26"/>
    </row>
    <row r="119" spans="1:13" ht="15" outlineLevel="4" x14ac:dyDescent="0.2">
      <c r="A119" s="29"/>
      <c r="B119" s="29"/>
      <c r="C119" s="29" t="s">
        <v>25</v>
      </c>
      <c r="D119" s="30"/>
      <c r="E119" s="31" t="s">
        <v>26</v>
      </c>
      <c r="F119" s="29"/>
      <c r="G119" s="32">
        <v>0</v>
      </c>
      <c r="H119" s="33">
        <f>IF((TRIM(M119)="Ja"),ROUND(ROUND((G119*D119),4),2),0)</f>
        <v>0</v>
      </c>
      <c r="I119" s="33">
        <f>ROUND(ROUND((L119*H119),4),2)</f>
        <v>0</v>
      </c>
      <c r="J119" s="34"/>
      <c r="K119" s="33">
        <f>ROUND(ROUND((L119*J119),4),2)</f>
        <v>0</v>
      </c>
      <c r="L119" s="35">
        <v>0.19</v>
      </c>
      <c r="M119" s="36" t="s">
        <v>18</v>
      </c>
    </row>
    <row r="120" spans="1:13" ht="15" outlineLevel="3" x14ac:dyDescent="0.2">
      <c r="A120" s="26" t="s">
        <v>142</v>
      </c>
      <c r="B120" s="27" t="s">
        <v>143</v>
      </c>
      <c r="C120" s="26"/>
      <c r="D120" s="26"/>
      <c r="E120" s="26"/>
      <c r="F120" s="26"/>
      <c r="G120" s="26"/>
      <c r="H120" s="26"/>
      <c r="I120" s="26"/>
      <c r="J120" s="26"/>
      <c r="K120" s="26"/>
      <c r="L120" s="26"/>
      <c r="M120" s="26"/>
    </row>
    <row r="121" spans="1:13" ht="409.5" outlineLevel="4" x14ac:dyDescent="0.2">
      <c r="A121" s="26"/>
      <c r="B121" s="28" t="s">
        <v>144</v>
      </c>
      <c r="C121" s="26"/>
      <c r="D121" s="26"/>
      <c r="E121" s="26"/>
      <c r="F121" s="26"/>
      <c r="G121" s="26"/>
      <c r="H121" s="26"/>
      <c r="I121" s="26"/>
      <c r="J121" s="26"/>
      <c r="K121" s="26"/>
      <c r="L121" s="26"/>
      <c r="M121" s="26"/>
    </row>
    <row r="122" spans="1:13" ht="15" outlineLevel="4" x14ac:dyDescent="0.2">
      <c r="A122" s="29"/>
      <c r="B122" s="29"/>
      <c r="C122" s="29" t="s">
        <v>25</v>
      </c>
      <c r="D122" s="30"/>
      <c r="E122" s="31" t="s">
        <v>26</v>
      </c>
      <c r="F122" s="29"/>
      <c r="G122" s="32">
        <v>0</v>
      </c>
      <c r="H122" s="33">
        <f>IF((TRIM(M122)="Ja"),ROUND(ROUND((G122*D122),4),2),0)</f>
        <v>0</v>
      </c>
      <c r="I122" s="33">
        <f>ROUND(ROUND((L122*H122),4),2)</f>
        <v>0</v>
      </c>
      <c r="J122" s="34"/>
      <c r="K122" s="33">
        <f>ROUND(ROUND((L122*J122),4),2)</f>
        <v>0</v>
      </c>
      <c r="L122" s="35">
        <v>0.19</v>
      </c>
      <c r="M122" s="36" t="s">
        <v>18</v>
      </c>
    </row>
    <row r="123" spans="1:13" ht="15" outlineLevel="3" x14ac:dyDescent="0.2">
      <c r="A123" s="26" t="s">
        <v>145</v>
      </c>
      <c r="B123" s="27" t="s">
        <v>146</v>
      </c>
      <c r="C123" s="26"/>
      <c r="D123" s="26"/>
      <c r="E123" s="26"/>
      <c r="F123" s="26"/>
      <c r="G123" s="26"/>
      <c r="H123" s="26"/>
      <c r="I123" s="26"/>
      <c r="J123" s="26"/>
      <c r="K123" s="26"/>
      <c r="L123" s="26"/>
      <c r="M123" s="26"/>
    </row>
    <row r="124" spans="1:13" ht="409.5" outlineLevel="4" x14ac:dyDescent="0.2">
      <c r="A124" s="26"/>
      <c r="B124" s="28" t="s">
        <v>147</v>
      </c>
      <c r="C124" s="26"/>
      <c r="D124" s="26"/>
      <c r="E124" s="26"/>
      <c r="F124" s="26"/>
      <c r="G124" s="26"/>
      <c r="H124" s="26"/>
      <c r="I124" s="26"/>
      <c r="J124" s="26"/>
      <c r="K124" s="26"/>
      <c r="L124" s="26"/>
      <c r="M124" s="26"/>
    </row>
    <row r="125" spans="1:13" ht="15" outlineLevel="4" x14ac:dyDescent="0.2">
      <c r="A125" s="29"/>
      <c r="B125" s="29"/>
      <c r="C125" s="29" t="s">
        <v>25</v>
      </c>
      <c r="D125" s="30"/>
      <c r="E125" s="31" t="s">
        <v>26</v>
      </c>
      <c r="F125" s="29"/>
      <c r="G125" s="32">
        <v>0</v>
      </c>
      <c r="H125" s="33">
        <f>IF((TRIM(M125)="Ja"),ROUND(ROUND((G125*D125),4),2),0)</f>
        <v>0</v>
      </c>
      <c r="I125" s="33">
        <f>ROUND(ROUND((L125*H125),4),2)</f>
        <v>0</v>
      </c>
      <c r="J125" s="34"/>
      <c r="K125" s="33">
        <f>ROUND(ROUND((L125*J125),4),2)</f>
        <v>0</v>
      </c>
      <c r="L125" s="35">
        <v>0.19</v>
      </c>
      <c r="M125" s="36" t="s">
        <v>18</v>
      </c>
    </row>
    <row r="126" spans="1:13" ht="15" outlineLevel="3" x14ac:dyDescent="0.2">
      <c r="A126" s="26" t="s">
        <v>148</v>
      </c>
      <c r="B126" s="27" t="s">
        <v>149</v>
      </c>
      <c r="C126" s="26"/>
      <c r="D126" s="26"/>
      <c r="E126" s="26"/>
      <c r="F126" s="26"/>
      <c r="G126" s="26"/>
      <c r="H126" s="26"/>
      <c r="I126" s="26"/>
      <c r="J126" s="26"/>
      <c r="K126" s="26"/>
      <c r="L126" s="26"/>
      <c r="M126" s="26"/>
    </row>
    <row r="127" spans="1:13" ht="409.5" outlineLevel="4" x14ac:dyDescent="0.2">
      <c r="A127" s="26"/>
      <c r="B127" s="28" t="s">
        <v>150</v>
      </c>
      <c r="C127" s="26"/>
      <c r="D127" s="26"/>
      <c r="E127" s="26"/>
      <c r="F127" s="26"/>
      <c r="G127" s="26"/>
      <c r="H127" s="26"/>
      <c r="I127" s="26"/>
      <c r="J127" s="26"/>
      <c r="K127" s="26"/>
      <c r="L127" s="26"/>
      <c r="M127" s="26"/>
    </row>
    <row r="128" spans="1:13" ht="15" outlineLevel="4" x14ac:dyDescent="0.2">
      <c r="A128" s="29"/>
      <c r="B128" s="29"/>
      <c r="C128" s="29" t="s">
        <v>25</v>
      </c>
      <c r="D128" s="30"/>
      <c r="E128" s="31" t="s">
        <v>26</v>
      </c>
      <c r="F128" s="29"/>
      <c r="G128" s="32">
        <v>0</v>
      </c>
      <c r="H128" s="33">
        <f>IF((TRIM(M128)="Ja"),ROUND(ROUND((G128*D128),4),2),0)</f>
        <v>0</v>
      </c>
      <c r="I128" s="33">
        <f>ROUND(ROUND((L128*H128),4),2)</f>
        <v>0</v>
      </c>
      <c r="J128" s="34"/>
      <c r="K128" s="33">
        <f>ROUND(ROUND((L128*J128),4),2)</f>
        <v>0</v>
      </c>
      <c r="L128" s="35">
        <v>0.19</v>
      </c>
      <c r="M128" s="36" t="s">
        <v>18</v>
      </c>
    </row>
    <row r="129" spans="1:13" ht="15" outlineLevel="3" x14ac:dyDescent="0.2">
      <c r="A129" s="26" t="s">
        <v>151</v>
      </c>
      <c r="B129" s="27" t="s">
        <v>152</v>
      </c>
      <c r="C129" s="26"/>
      <c r="D129" s="26"/>
      <c r="E129" s="26"/>
      <c r="F129" s="26"/>
      <c r="G129" s="26"/>
      <c r="H129" s="26"/>
      <c r="I129" s="26"/>
      <c r="J129" s="26"/>
      <c r="K129" s="26"/>
      <c r="L129" s="26"/>
      <c r="M129" s="26"/>
    </row>
    <row r="130" spans="1:13" ht="337.5" outlineLevel="4" x14ac:dyDescent="0.2">
      <c r="A130" s="26"/>
      <c r="B130" s="28" t="s">
        <v>153</v>
      </c>
      <c r="C130" s="26"/>
      <c r="D130" s="26"/>
      <c r="E130" s="26"/>
      <c r="F130" s="26"/>
      <c r="G130" s="26"/>
      <c r="H130" s="26"/>
      <c r="I130" s="26"/>
      <c r="J130" s="26"/>
      <c r="K130" s="26"/>
      <c r="L130" s="26"/>
      <c r="M130" s="26"/>
    </row>
    <row r="131" spans="1:13" ht="15" outlineLevel="4" x14ac:dyDescent="0.2">
      <c r="A131" s="29"/>
      <c r="B131" s="29"/>
      <c r="C131" s="29" t="s">
        <v>25</v>
      </c>
      <c r="D131" s="30"/>
      <c r="E131" s="31" t="s">
        <v>26</v>
      </c>
      <c r="F131" s="29"/>
      <c r="G131" s="32">
        <v>0</v>
      </c>
      <c r="H131" s="33">
        <f>IF((TRIM(M131)="Ja"),ROUND(ROUND((G131*D131),4),2),0)</f>
        <v>0</v>
      </c>
      <c r="I131" s="33">
        <f>ROUND(ROUND((L131*H131),4),2)</f>
        <v>0</v>
      </c>
      <c r="J131" s="34"/>
      <c r="K131" s="33">
        <f>ROUND(ROUND((L131*J131),4),2)</f>
        <v>0</v>
      </c>
      <c r="L131" s="35">
        <v>0.19</v>
      </c>
      <c r="M131" s="36" t="s">
        <v>18</v>
      </c>
    </row>
    <row r="132" spans="1:13" ht="15" outlineLevel="2" x14ac:dyDescent="0.2">
      <c r="A132" s="17" t="s">
        <v>154</v>
      </c>
      <c r="B132" s="18" t="s">
        <v>155</v>
      </c>
      <c r="C132" s="17" t="s">
        <v>43</v>
      </c>
      <c r="D132" s="19"/>
      <c r="E132" s="20"/>
      <c r="F132" s="17"/>
      <c r="G132" s="21"/>
      <c r="H132" s="22">
        <f>IF((TRIM(M132)="Ja"),SUM(H135,H138,H141,H144,H147,H150,H153,H156,H159,H162,H165,H168,H171,H174,H177,H180),0)</f>
        <v>0</v>
      </c>
      <c r="I132" s="22">
        <f>ROUND(ROUND((L132*H132),4),2)</f>
        <v>0</v>
      </c>
      <c r="J132" s="23"/>
      <c r="K132" s="22">
        <f>ROUND(ROUND((L132*J132),4),2)</f>
        <v>0</v>
      </c>
      <c r="L132" s="24">
        <v>0.19</v>
      </c>
      <c r="M132" s="25" t="s">
        <v>18</v>
      </c>
    </row>
    <row r="133" spans="1:13" ht="15" outlineLevel="3" x14ac:dyDescent="0.2">
      <c r="A133" s="26" t="s">
        <v>156</v>
      </c>
      <c r="B133" s="27" t="s">
        <v>157</v>
      </c>
      <c r="C133" s="26"/>
      <c r="D133" s="26"/>
      <c r="E133" s="26"/>
      <c r="F133" s="26"/>
      <c r="G133" s="26"/>
      <c r="H133" s="26"/>
      <c r="I133" s="26"/>
      <c r="J133" s="26"/>
      <c r="K133" s="26"/>
      <c r="L133" s="26"/>
      <c r="M133" s="26"/>
    </row>
    <row r="134" spans="1:13" ht="409.5" outlineLevel="4" x14ac:dyDescent="0.2">
      <c r="A134" s="26"/>
      <c r="B134" s="28" t="s">
        <v>158</v>
      </c>
      <c r="C134" s="26"/>
      <c r="D134" s="26"/>
      <c r="E134" s="26"/>
      <c r="F134" s="26"/>
      <c r="G134" s="26"/>
      <c r="H134" s="26"/>
      <c r="I134" s="26"/>
      <c r="J134" s="26"/>
      <c r="K134" s="26"/>
      <c r="L134" s="26"/>
      <c r="M134" s="26"/>
    </row>
    <row r="135" spans="1:13" ht="15" outlineLevel="4" x14ac:dyDescent="0.2">
      <c r="A135" s="29"/>
      <c r="B135" s="29"/>
      <c r="C135" s="29" t="s">
        <v>25</v>
      </c>
      <c r="D135" s="30"/>
      <c r="E135" s="31" t="s">
        <v>26</v>
      </c>
      <c r="F135" s="29"/>
      <c r="G135" s="32">
        <v>0</v>
      </c>
      <c r="H135" s="33">
        <f>IF((TRIM(M135)="Ja"),ROUND(ROUND((G135*D135),4),2),0)</f>
        <v>0</v>
      </c>
      <c r="I135" s="33">
        <f>ROUND(ROUND((L135*H135),4),2)</f>
        <v>0</v>
      </c>
      <c r="J135" s="34"/>
      <c r="K135" s="33">
        <f>ROUND(ROUND((L135*J135),4),2)</f>
        <v>0</v>
      </c>
      <c r="L135" s="35">
        <v>0.19</v>
      </c>
      <c r="M135" s="36" t="s">
        <v>18</v>
      </c>
    </row>
    <row r="136" spans="1:13" ht="15" outlineLevel="3" x14ac:dyDescent="0.2">
      <c r="A136" s="26" t="s">
        <v>159</v>
      </c>
      <c r="B136" s="27" t="s">
        <v>160</v>
      </c>
      <c r="C136" s="26"/>
      <c r="D136" s="26"/>
      <c r="E136" s="26"/>
      <c r="F136" s="26"/>
      <c r="G136" s="26"/>
      <c r="H136" s="26"/>
      <c r="I136" s="26"/>
      <c r="J136" s="26"/>
      <c r="K136" s="26"/>
      <c r="L136" s="26"/>
      <c r="M136" s="26"/>
    </row>
    <row r="137" spans="1:13" ht="409.5" outlineLevel="4" x14ac:dyDescent="0.2">
      <c r="A137" s="26"/>
      <c r="B137" s="28" t="s">
        <v>161</v>
      </c>
      <c r="C137" s="26"/>
      <c r="D137" s="26"/>
      <c r="E137" s="26"/>
      <c r="F137" s="26"/>
      <c r="G137" s="26"/>
      <c r="H137" s="26"/>
      <c r="I137" s="26"/>
      <c r="J137" s="26"/>
      <c r="K137" s="26"/>
      <c r="L137" s="26"/>
      <c r="M137" s="26"/>
    </row>
    <row r="138" spans="1:13" ht="15" outlineLevel="4" x14ac:dyDescent="0.2">
      <c r="A138" s="29"/>
      <c r="B138" s="29"/>
      <c r="C138" s="29" t="s">
        <v>25</v>
      </c>
      <c r="D138" s="30"/>
      <c r="E138" s="31" t="s">
        <v>26</v>
      </c>
      <c r="F138" s="29"/>
      <c r="G138" s="32">
        <v>0</v>
      </c>
      <c r="H138" s="33">
        <f>IF((TRIM(M138)="Ja"),ROUND(ROUND((G138*D138),4),2),0)</f>
        <v>0</v>
      </c>
      <c r="I138" s="33">
        <f>ROUND(ROUND((L138*H138),4),2)</f>
        <v>0</v>
      </c>
      <c r="J138" s="34"/>
      <c r="K138" s="33">
        <f>ROUND(ROUND((L138*J138),4),2)</f>
        <v>0</v>
      </c>
      <c r="L138" s="35">
        <v>0.19</v>
      </c>
      <c r="M138" s="36" t="s">
        <v>18</v>
      </c>
    </row>
    <row r="139" spans="1:13" ht="15" outlineLevel="3" x14ac:dyDescent="0.2">
      <c r="A139" s="26" t="s">
        <v>162</v>
      </c>
      <c r="B139" s="27" t="s">
        <v>163</v>
      </c>
      <c r="C139" s="26"/>
      <c r="D139" s="26"/>
      <c r="E139" s="26"/>
      <c r="F139" s="26"/>
      <c r="G139" s="26"/>
      <c r="H139" s="26"/>
      <c r="I139" s="26"/>
      <c r="J139" s="26"/>
      <c r="K139" s="26"/>
      <c r="L139" s="26"/>
      <c r="M139" s="26"/>
    </row>
    <row r="140" spans="1:13" ht="409.5" outlineLevel="4" x14ac:dyDescent="0.2">
      <c r="A140" s="26"/>
      <c r="B140" s="28" t="s">
        <v>164</v>
      </c>
      <c r="C140" s="26"/>
      <c r="D140" s="26"/>
      <c r="E140" s="26"/>
      <c r="F140" s="26"/>
      <c r="G140" s="26"/>
      <c r="H140" s="26"/>
      <c r="I140" s="26"/>
      <c r="J140" s="26"/>
      <c r="K140" s="26"/>
      <c r="L140" s="26"/>
      <c r="M140" s="26"/>
    </row>
    <row r="141" spans="1:13" ht="15" outlineLevel="4" x14ac:dyDescent="0.2">
      <c r="A141" s="29"/>
      <c r="B141" s="29"/>
      <c r="C141" s="29" t="s">
        <v>25</v>
      </c>
      <c r="D141" s="30"/>
      <c r="E141" s="31" t="s">
        <v>26</v>
      </c>
      <c r="F141" s="29"/>
      <c r="G141" s="32">
        <v>0</v>
      </c>
      <c r="H141" s="33">
        <f>IF((TRIM(M141)="Ja"),ROUND(ROUND((G141*D141),4),2),0)</f>
        <v>0</v>
      </c>
      <c r="I141" s="33">
        <f>ROUND(ROUND((L141*H141),4),2)</f>
        <v>0</v>
      </c>
      <c r="J141" s="34"/>
      <c r="K141" s="33">
        <f>ROUND(ROUND((L141*J141),4),2)</f>
        <v>0</v>
      </c>
      <c r="L141" s="35">
        <v>0.19</v>
      </c>
      <c r="M141" s="36" t="s">
        <v>18</v>
      </c>
    </row>
    <row r="142" spans="1:13" ht="15" outlineLevel="3" x14ac:dyDescent="0.2">
      <c r="A142" s="26" t="s">
        <v>165</v>
      </c>
      <c r="B142" s="27" t="s">
        <v>166</v>
      </c>
      <c r="C142" s="26"/>
      <c r="D142" s="26"/>
      <c r="E142" s="26"/>
      <c r="F142" s="26"/>
      <c r="G142" s="26"/>
      <c r="H142" s="26"/>
      <c r="I142" s="26"/>
      <c r="J142" s="26"/>
      <c r="K142" s="26"/>
      <c r="L142" s="26"/>
      <c r="M142" s="26"/>
    </row>
    <row r="143" spans="1:13" ht="409.5" outlineLevel="4" x14ac:dyDescent="0.2">
      <c r="A143" s="26"/>
      <c r="B143" s="28" t="s">
        <v>167</v>
      </c>
      <c r="C143" s="26"/>
      <c r="D143" s="26"/>
      <c r="E143" s="26"/>
      <c r="F143" s="26"/>
      <c r="G143" s="26"/>
      <c r="H143" s="26"/>
      <c r="I143" s="26"/>
      <c r="J143" s="26"/>
      <c r="K143" s="26"/>
      <c r="L143" s="26"/>
      <c r="M143" s="26"/>
    </row>
    <row r="144" spans="1:13" ht="15" outlineLevel="4" x14ac:dyDescent="0.2">
      <c r="A144" s="29"/>
      <c r="B144" s="29"/>
      <c r="C144" s="29" t="s">
        <v>25</v>
      </c>
      <c r="D144" s="30"/>
      <c r="E144" s="31" t="s">
        <v>26</v>
      </c>
      <c r="F144" s="29"/>
      <c r="G144" s="32">
        <v>0</v>
      </c>
      <c r="H144" s="33">
        <f>IF((TRIM(M144)="Ja"),ROUND(ROUND((G144*D144),4),2),0)</f>
        <v>0</v>
      </c>
      <c r="I144" s="33">
        <f>ROUND(ROUND((L144*H144),4),2)</f>
        <v>0</v>
      </c>
      <c r="J144" s="34"/>
      <c r="K144" s="33">
        <f>ROUND(ROUND((L144*J144),4),2)</f>
        <v>0</v>
      </c>
      <c r="L144" s="35">
        <v>0.19</v>
      </c>
      <c r="M144" s="36" t="s">
        <v>18</v>
      </c>
    </row>
    <row r="145" spans="1:13" ht="15" outlineLevel="3" x14ac:dyDescent="0.2">
      <c r="A145" s="26" t="s">
        <v>168</v>
      </c>
      <c r="B145" s="27" t="s">
        <v>169</v>
      </c>
      <c r="C145" s="26"/>
      <c r="D145" s="26"/>
      <c r="E145" s="26"/>
      <c r="F145" s="26"/>
      <c r="G145" s="26"/>
      <c r="H145" s="26"/>
      <c r="I145" s="26"/>
      <c r="J145" s="26"/>
      <c r="K145" s="26"/>
      <c r="L145" s="26"/>
      <c r="M145" s="26"/>
    </row>
    <row r="146" spans="1:13" ht="409.5" outlineLevel="4" x14ac:dyDescent="0.2">
      <c r="A146" s="26"/>
      <c r="B146" s="28" t="s">
        <v>170</v>
      </c>
      <c r="C146" s="26"/>
      <c r="D146" s="26"/>
      <c r="E146" s="26"/>
      <c r="F146" s="26"/>
      <c r="G146" s="26"/>
      <c r="H146" s="26"/>
      <c r="I146" s="26"/>
      <c r="J146" s="26"/>
      <c r="K146" s="26"/>
      <c r="L146" s="26"/>
      <c r="M146" s="26"/>
    </row>
    <row r="147" spans="1:13" ht="15" outlineLevel="4" x14ac:dyDescent="0.2">
      <c r="A147" s="29"/>
      <c r="B147" s="29"/>
      <c r="C147" s="29" t="s">
        <v>25</v>
      </c>
      <c r="D147" s="30"/>
      <c r="E147" s="31" t="s">
        <v>26</v>
      </c>
      <c r="F147" s="29"/>
      <c r="G147" s="32">
        <v>0</v>
      </c>
      <c r="H147" s="33">
        <f>IF((TRIM(M147)="Ja"),ROUND(ROUND((G147*D147),4),2),0)</f>
        <v>0</v>
      </c>
      <c r="I147" s="33">
        <f>ROUND(ROUND((L147*H147),4),2)</f>
        <v>0</v>
      </c>
      <c r="J147" s="34"/>
      <c r="K147" s="33">
        <f>ROUND(ROUND((L147*J147),4),2)</f>
        <v>0</v>
      </c>
      <c r="L147" s="35">
        <v>0.19</v>
      </c>
      <c r="M147" s="36" t="s">
        <v>18</v>
      </c>
    </row>
    <row r="148" spans="1:13" ht="15" outlineLevel="3" x14ac:dyDescent="0.2">
      <c r="A148" s="26" t="s">
        <v>171</v>
      </c>
      <c r="B148" s="27" t="s">
        <v>172</v>
      </c>
      <c r="C148" s="26"/>
      <c r="D148" s="26"/>
      <c r="E148" s="26"/>
      <c r="F148" s="26"/>
      <c r="G148" s="26"/>
      <c r="H148" s="26"/>
      <c r="I148" s="26"/>
      <c r="J148" s="26"/>
      <c r="K148" s="26"/>
      <c r="L148" s="26"/>
      <c r="M148" s="26"/>
    </row>
    <row r="149" spans="1:13" ht="409.5" outlineLevel="4" x14ac:dyDescent="0.2">
      <c r="A149" s="26"/>
      <c r="B149" s="28" t="s">
        <v>173</v>
      </c>
      <c r="C149" s="26"/>
      <c r="D149" s="26"/>
      <c r="E149" s="26"/>
      <c r="F149" s="26"/>
      <c r="G149" s="26"/>
      <c r="H149" s="26"/>
      <c r="I149" s="26"/>
      <c r="J149" s="26"/>
      <c r="K149" s="26"/>
      <c r="L149" s="26"/>
      <c r="M149" s="26"/>
    </row>
    <row r="150" spans="1:13" ht="15" outlineLevel="4" x14ac:dyDescent="0.2">
      <c r="A150" s="29"/>
      <c r="B150" s="29"/>
      <c r="C150" s="29" t="s">
        <v>25</v>
      </c>
      <c r="D150" s="30"/>
      <c r="E150" s="31" t="s">
        <v>26</v>
      </c>
      <c r="F150" s="29"/>
      <c r="G150" s="32">
        <v>0</v>
      </c>
      <c r="H150" s="33">
        <f>IF((TRIM(M150)="Ja"),ROUND(ROUND((G150*D150),4),2),0)</f>
        <v>0</v>
      </c>
      <c r="I150" s="33">
        <f>ROUND(ROUND((L150*H150),4),2)</f>
        <v>0</v>
      </c>
      <c r="J150" s="34"/>
      <c r="K150" s="33">
        <f>ROUND(ROUND((L150*J150),4),2)</f>
        <v>0</v>
      </c>
      <c r="L150" s="35">
        <v>0.19</v>
      </c>
      <c r="M150" s="36" t="s">
        <v>18</v>
      </c>
    </row>
    <row r="151" spans="1:13" ht="15" outlineLevel="3" x14ac:dyDescent="0.2">
      <c r="A151" s="26" t="s">
        <v>174</v>
      </c>
      <c r="B151" s="27" t="s">
        <v>175</v>
      </c>
      <c r="C151" s="26"/>
      <c r="D151" s="26"/>
      <c r="E151" s="26"/>
      <c r="F151" s="26"/>
      <c r="G151" s="26"/>
      <c r="H151" s="26"/>
      <c r="I151" s="26"/>
      <c r="J151" s="26"/>
      <c r="K151" s="26"/>
      <c r="L151" s="26"/>
      <c r="M151" s="26"/>
    </row>
    <row r="152" spans="1:13" ht="409.5" outlineLevel="4" x14ac:dyDescent="0.2">
      <c r="A152" s="26"/>
      <c r="B152" s="28" t="s">
        <v>176</v>
      </c>
      <c r="C152" s="26"/>
      <c r="D152" s="26"/>
      <c r="E152" s="26"/>
      <c r="F152" s="26"/>
      <c r="G152" s="26"/>
      <c r="H152" s="26"/>
      <c r="I152" s="26"/>
      <c r="J152" s="26"/>
      <c r="K152" s="26"/>
      <c r="L152" s="26"/>
      <c r="M152" s="26"/>
    </row>
    <row r="153" spans="1:13" ht="15" outlineLevel="4" x14ac:dyDescent="0.2">
      <c r="A153" s="29"/>
      <c r="B153" s="29"/>
      <c r="C153" s="29" t="s">
        <v>25</v>
      </c>
      <c r="D153" s="30"/>
      <c r="E153" s="31" t="s">
        <v>26</v>
      </c>
      <c r="F153" s="29"/>
      <c r="G153" s="32">
        <v>0</v>
      </c>
      <c r="H153" s="33">
        <f>IF((TRIM(M153)="Ja"),ROUND(ROUND((G153*D153),4),2),0)</f>
        <v>0</v>
      </c>
      <c r="I153" s="33">
        <f>ROUND(ROUND((L153*H153),4),2)</f>
        <v>0</v>
      </c>
      <c r="J153" s="34"/>
      <c r="K153" s="33">
        <f>ROUND(ROUND((L153*J153),4),2)</f>
        <v>0</v>
      </c>
      <c r="L153" s="35">
        <v>0.19</v>
      </c>
      <c r="M153" s="36" t="s">
        <v>18</v>
      </c>
    </row>
    <row r="154" spans="1:13" ht="15" outlineLevel="3" x14ac:dyDescent="0.2">
      <c r="A154" s="26" t="s">
        <v>177</v>
      </c>
      <c r="B154" s="27" t="s">
        <v>178</v>
      </c>
      <c r="C154" s="26"/>
      <c r="D154" s="26"/>
      <c r="E154" s="26"/>
      <c r="F154" s="26"/>
      <c r="G154" s="26"/>
      <c r="H154" s="26"/>
      <c r="I154" s="26"/>
      <c r="J154" s="26"/>
      <c r="K154" s="26"/>
      <c r="L154" s="26"/>
      <c r="M154" s="26"/>
    </row>
    <row r="155" spans="1:13" ht="409.5" outlineLevel="4" x14ac:dyDescent="0.2">
      <c r="A155" s="26"/>
      <c r="B155" s="28" t="s">
        <v>179</v>
      </c>
      <c r="C155" s="26"/>
      <c r="D155" s="26"/>
      <c r="E155" s="26"/>
      <c r="F155" s="26"/>
      <c r="G155" s="26"/>
      <c r="H155" s="26"/>
      <c r="I155" s="26"/>
      <c r="J155" s="26"/>
      <c r="K155" s="26"/>
      <c r="L155" s="26"/>
      <c r="M155" s="26"/>
    </row>
    <row r="156" spans="1:13" ht="15" outlineLevel="4" x14ac:dyDescent="0.2">
      <c r="A156" s="29"/>
      <c r="B156" s="29"/>
      <c r="C156" s="29" t="s">
        <v>25</v>
      </c>
      <c r="D156" s="30"/>
      <c r="E156" s="31" t="s">
        <v>26</v>
      </c>
      <c r="F156" s="29"/>
      <c r="G156" s="32">
        <v>0</v>
      </c>
      <c r="H156" s="33">
        <f>IF((TRIM(M156)="Ja"),ROUND(ROUND((G156*D156),4),2),0)</f>
        <v>0</v>
      </c>
      <c r="I156" s="33">
        <f>ROUND(ROUND((L156*H156),4),2)</f>
        <v>0</v>
      </c>
      <c r="J156" s="34"/>
      <c r="K156" s="33">
        <f>ROUND(ROUND((L156*J156),4),2)</f>
        <v>0</v>
      </c>
      <c r="L156" s="35">
        <v>0.19</v>
      </c>
      <c r="M156" s="36" t="s">
        <v>18</v>
      </c>
    </row>
    <row r="157" spans="1:13" ht="15" outlineLevel="3" x14ac:dyDescent="0.2">
      <c r="A157" s="26" t="s">
        <v>180</v>
      </c>
      <c r="B157" s="27" t="s">
        <v>181</v>
      </c>
      <c r="C157" s="26"/>
      <c r="D157" s="26"/>
      <c r="E157" s="26"/>
      <c r="F157" s="26"/>
      <c r="G157" s="26"/>
      <c r="H157" s="26"/>
      <c r="I157" s="26"/>
      <c r="J157" s="26"/>
      <c r="K157" s="26"/>
      <c r="L157" s="26"/>
      <c r="M157" s="26"/>
    </row>
    <row r="158" spans="1:13" ht="409.5" outlineLevel="4" x14ac:dyDescent="0.2">
      <c r="A158" s="26"/>
      <c r="B158" s="28" t="s">
        <v>182</v>
      </c>
      <c r="C158" s="26"/>
      <c r="D158" s="26"/>
      <c r="E158" s="26"/>
      <c r="F158" s="26"/>
      <c r="G158" s="26"/>
      <c r="H158" s="26"/>
      <c r="I158" s="26"/>
      <c r="J158" s="26"/>
      <c r="K158" s="26"/>
      <c r="L158" s="26"/>
      <c r="M158" s="26"/>
    </row>
    <row r="159" spans="1:13" ht="15" outlineLevel="4" x14ac:dyDescent="0.2">
      <c r="A159" s="29"/>
      <c r="B159" s="29"/>
      <c r="C159" s="29" t="s">
        <v>25</v>
      </c>
      <c r="D159" s="30"/>
      <c r="E159" s="31" t="s">
        <v>26</v>
      </c>
      <c r="F159" s="29"/>
      <c r="G159" s="32">
        <v>0</v>
      </c>
      <c r="H159" s="33">
        <f>IF((TRIM(M159)="Ja"),ROUND(ROUND((G159*D159),4),2),0)</f>
        <v>0</v>
      </c>
      <c r="I159" s="33">
        <f>ROUND(ROUND((L159*H159),4),2)</f>
        <v>0</v>
      </c>
      <c r="J159" s="34"/>
      <c r="K159" s="33">
        <f>ROUND(ROUND((L159*J159),4),2)</f>
        <v>0</v>
      </c>
      <c r="L159" s="35">
        <v>0.19</v>
      </c>
      <c r="M159" s="36" t="s">
        <v>18</v>
      </c>
    </row>
    <row r="160" spans="1:13" ht="15" outlineLevel="3" x14ac:dyDescent="0.2">
      <c r="A160" s="26" t="s">
        <v>183</v>
      </c>
      <c r="B160" s="27" t="s">
        <v>184</v>
      </c>
      <c r="C160" s="26"/>
      <c r="D160" s="26"/>
      <c r="E160" s="26"/>
      <c r="F160" s="26"/>
      <c r="G160" s="26"/>
      <c r="H160" s="26"/>
      <c r="I160" s="26"/>
      <c r="J160" s="26"/>
      <c r="K160" s="26"/>
      <c r="L160" s="26"/>
      <c r="M160" s="26"/>
    </row>
    <row r="161" spans="1:13" ht="409.5" outlineLevel="4" x14ac:dyDescent="0.2">
      <c r="A161" s="26"/>
      <c r="B161" s="28" t="s">
        <v>185</v>
      </c>
      <c r="C161" s="26"/>
      <c r="D161" s="26"/>
      <c r="E161" s="26"/>
      <c r="F161" s="26"/>
      <c r="G161" s="26"/>
      <c r="H161" s="26"/>
      <c r="I161" s="26"/>
      <c r="J161" s="26"/>
      <c r="K161" s="26"/>
      <c r="L161" s="26"/>
      <c r="M161" s="26"/>
    </row>
    <row r="162" spans="1:13" ht="15" outlineLevel="4" x14ac:dyDescent="0.2">
      <c r="A162" s="29"/>
      <c r="B162" s="29"/>
      <c r="C162" s="29" t="s">
        <v>25</v>
      </c>
      <c r="D162" s="30"/>
      <c r="E162" s="31" t="s">
        <v>26</v>
      </c>
      <c r="F162" s="29"/>
      <c r="G162" s="32">
        <v>0</v>
      </c>
      <c r="H162" s="33">
        <f>IF((TRIM(M162)="Ja"),ROUND(ROUND((G162*D162),4),2),0)</f>
        <v>0</v>
      </c>
      <c r="I162" s="33">
        <f>ROUND(ROUND((L162*H162),4),2)</f>
        <v>0</v>
      </c>
      <c r="J162" s="34"/>
      <c r="K162" s="33">
        <f>ROUND(ROUND((L162*J162),4),2)</f>
        <v>0</v>
      </c>
      <c r="L162" s="35">
        <v>0.19</v>
      </c>
      <c r="M162" s="36" t="s">
        <v>18</v>
      </c>
    </row>
    <row r="163" spans="1:13" ht="15" outlineLevel="3" x14ac:dyDescent="0.2">
      <c r="A163" s="26" t="s">
        <v>186</v>
      </c>
      <c r="B163" s="27" t="s">
        <v>187</v>
      </c>
      <c r="C163" s="26"/>
      <c r="D163" s="26"/>
      <c r="E163" s="26"/>
      <c r="F163" s="26"/>
      <c r="G163" s="26"/>
      <c r="H163" s="26"/>
      <c r="I163" s="26"/>
      <c r="J163" s="26"/>
      <c r="K163" s="26"/>
      <c r="L163" s="26"/>
      <c r="M163" s="26"/>
    </row>
    <row r="164" spans="1:13" ht="409.5" outlineLevel="4" x14ac:dyDescent="0.2">
      <c r="A164" s="26"/>
      <c r="B164" s="28" t="s">
        <v>188</v>
      </c>
      <c r="C164" s="26"/>
      <c r="D164" s="26"/>
      <c r="E164" s="26"/>
      <c r="F164" s="26"/>
      <c r="G164" s="26"/>
      <c r="H164" s="26"/>
      <c r="I164" s="26"/>
      <c r="J164" s="26"/>
      <c r="K164" s="26"/>
      <c r="L164" s="26"/>
      <c r="M164" s="26"/>
    </row>
    <row r="165" spans="1:13" ht="15" outlineLevel="4" x14ac:dyDescent="0.2">
      <c r="A165" s="29"/>
      <c r="B165" s="29"/>
      <c r="C165" s="29" t="s">
        <v>25</v>
      </c>
      <c r="D165" s="30"/>
      <c r="E165" s="31" t="s">
        <v>26</v>
      </c>
      <c r="F165" s="29"/>
      <c r="G165" s="32">
        <v>0</v>
      </c>
      <c r="H165" s="33">
        <f>IF((TRIM(M165)="Ja"),ROUND(ROUND((G165*D165),4),2),0)</f>
        <v>0</v>
      </c>
      <c r="I165" s="33">
        <f>ROUND(ROUND((L165*H165),4),2)</f>
        <v>0</v>
      </c>
      <c r="J165" s="34"/>
      <c r="K165" s="33">
        <f>ROUND(ROUND((L165*J165),4),2)</f>
        <v>0</v>
      </c>
      <c r="L165" s="35">
        <v>0.19</v>
      </c>
      <c r="M165" s="36" t="s">
        <v>18</v>
      </c>
    </row>
    <row r="166" spans="1:13" ht="15" outlineLevel="3" x14ac:dyDescent="0.2">
      <c r="A166" s="26" t="s">
        <v>189</v>
      </c>
      <c r="B166" s="27" t="s">
        <v>190</v>
      </c>
      <c r="C166" s="26"/>
      <c r="D166" s="26"/>
      <c r="E166" s="26"/>
      <c r="F166" s="26"/>
      <c r="G166" s="26"/>
      <c r="H166" s="26"/>
      <c r="I166" s="26"/>
      <c r="J166" s="26"/>
      <c r="K166" s="26"/>
      <c r="L166" s="26"/>
      <c r="M166" s="26"/>
    </row>
    <row r="167" spans="1:13" ht="409.5" outlineLevel="4" x14ac:dyDescent="0.2">
      <c r="A167" s="26"/>
      <c r="B167" s="28" t="s">
        <v>191</v>
      </c>
      <c r="C167" s="26"/>
      <c r="D167" s="26"/>
      <c r="E167" s="26"/>
      <c r="F167" s="26"/>
      <c r="G167" s="26"/>
      <c r="H167" s="26"/>
      <c r="I167" s="26"/>
      <c r="J167" s="26"/>
      <c r="K167" s="26"/>
      <c r="L167" s="26"/>
      <c r="M167" s="26"/>
    </row>
    <row r="168" spans="1:13" ht="15" outlineLevel="4" x14ac:dyDescent="0.2">
      <c r="A168" s="29"/>
      <c r="B168" s="29"/>
      <c r="C168" s="29" t="s">
        <v>25</v>
      </c>
      <c r="D168" s="30"/>
      <c r="E168" s="31" t="s">
        <v>26</v>
      </c>
      <c r="F168" s="29"/>
      <c r="G168" s="32">
        <v>0</v>
      </c>
      <c r="H168" s="33">
        <f>IF((TRIM(M168)="Ja"),ROUND(ROUND((G168*D168),4),2),0)</f>
        <v>0</v>
      </c>
      <c r="I168" s="33">
        <f>ROUND(ROUND((L168*H168),4),2)</f>
        <v>0</v>
      </c>
      <c r="J168" s="34"/>
      <c r="K168" s="33">
        <f>ROUND(ROUND((L168*J168),4),2)</f>
        <v>0</v>
      </c>
      <c r="L168" s="35">
        <v>0.19</v>
      </c>
      <c r="M168" s="36" t="s">
        <v>18</v>
      </c>
    </row>
    <row r="169" spans="1:13" ht="15" outlineLevel="3" x14ac:dyDescent="0.2">
      <c r="A169" s="26" t="s">
        <v>192</v>
      </c>
      <c r="B169" s="27" t="s">
        <v>193</v>
      </c>
      <c r="C169" s="26"/>
      <c r="D169" s="26"/>
      <c r="E169" s="26"/>
      <c r="F169" s="26"/>
      <c r="G169" s="26"/>
      <c r="H169" s="26"/>
      <c r="I169" s="26"/>
      <c r="J169" s="26"/>
      <c r="K169" s="26"/>
      <c r="L169" s="26"/>
      <c r="M169" s="26"/>
    </row>
    <row r="170" spans="1:13" ht="409.5" outlineLevel="4" x14ac:dyDescent="0.2">
      <c r="A170" s="26"/>
      <c r="B170" s="28" t="s">
        <v>194</v>
      </c>
      <c r="C170" s="26"/>
      <c r="D170" s="26"/>
      <c r="E170" s="26"/>
      <c r="F170" s="26"/>
      <c r="G170" s="26"/>
      <c r="H170" s="26"/>
      <c r="I170" s="26"/>
      <c r="J170" s="26"/>
      <c r="K170" s="26"/>
      <c r="L170" s="26"/>
      <c r="M170" s="26"/>
    </row>
    <row r="171" spans="1:13" ht="15" outlineLevel="4" x14ac:dyDescent="0.2">
      <c r="A171" s="29"/>
      <c r="B171" s="29"/>
      <c r="C171" s="29" t="s">
        <v>25</v>
      </c>
      <c r="D171" s="30"/>
      <c r="E171" s="31" t="s">
        <v>26</v>
      </c>
      <c r="F171" s="29"/>
      <c r="G171" s="32">
        <v>0</v>
      </c>
      <c r="H171" s="33">
        <f>IF((TRIM(M171)="Ja"),ROUND(ROUND((G171*D171),4),2),0)</f>
        <v>0</v>
      </c>
      <c r="I171" s="33">
        <f>ROUND(ROUND((L171*H171),4),2)</f>
        <v>0</v>
      </c>
      <c r="J171" s="34"/>
      <c r="K171" s="33">
        <f>ROUND(ROUND((L171*J171),4),2)</f>
        <v>0</v>
      </c>
      <c r="L171" s="35">
        <v>0.19</v>
      </c>
      <c r="M171" s="36" t="s">
        <v>18</v>
      </c>
    </row>
    <row r="172" spans="1:13" ht="15" outlineLevel="3" x14ac:dyDescent="0.2">
      <c r="A172" s="26" t="s">
        <v>195</v>
      </c>
      <c r="B172" s="27" t="s">
        <v>196</v>
      </c>
      <c r="C172" s="26"/>
      <c r="D172" s="26"/>
      <c r="E172" s="26"/>
      <c r="F172" s="26"/>
      <c r="G172" s="26"/>
      <c r="H172" s="26"/>
      <c r="I172" s="26"/>
      <c r="J172" s="26"/>
      <c r="K172" s="26"/>
      <c r="L172" s="26"/>
      <c r="M172" s="26"/>
    </row>
    <row r="173" spans="1:13" ht="409.5" outlineLevel="4" x14ac:dyDescent="0.2">
      <c r="A173" s="26"/>
      <c r="B173" s="28" t="s">
        <v>197</v>
      </c>
      <c r="C173" s="26"/>
      <c r="D173" s="26"/>
      <c r="E173" s="26"/>
      <c r="F173" s="26"/>
      <c r="G173" s="26"/>
      <c r="H173" s="26"/>
      <c r="I173" s="26"/>
      <c r="J173" s="26"/>
      <c r="K173" s="26"/>
      <c r="L173" s="26"/>
      <c r="M173" s="26"/>
    </row>
    <row r="174" spans="1:13" ht="15" outlineLevel="4" x14ac:dyDescent="0.2">
      <c r="A174" s="29"/>
      <c r="B174" s="29"/>
      <c r="C174" s="29" t="s">
        <v>25</v>
      </c>
      <c r="D174" s="30"/>
      <c r="E174" s="31" t="s">
        <v>26</v>
      </c>
      <c r="F174" s="29"/>
      <c r="G174" s="32">
        <v>0</v>
      </c>
      <c r="H174" s="33">
        <f>IF((TRIM(M174)="Ja"),ROUND(ROUND((G174*D174),4),2),0)</f>
        <v>0</v>
      </c>
      <c r="I174" s="33">
        <f>ROUND(ROUND((L174*H174),4),2)</f>
        <v>0</v>
      </c>
      <c r="J174" s="34"/>
      <c r="K174" s="33">
        <f>ROUND(ROUND((L174*J174),4),2)</f>
        <v>0</v>
      </c>
      <c r="L174" s="35">
        <v>0.19</v>
      </c>
      <c r="M174" s="36" t="s">
        <v>18</v>
      </c>
    </row>
    <row r="175" spans="1:13" ht="15" outlineLevel="3" x14ac:dyDescent="0.2">
      <c r="A175" s="26" t="s">
        <v>198</v>
      </c>
      <c r="B175" s="27" t="s">
        <v>199</v>
      </c>
      <c r="C175" s="26"/>
      <c r="D175" s="26"/>
      <c r="E175" s="26"/>
      <c r="F175" s="26"/>
      <c r="G175" s="26"/>
      <c r="H175" s="26"/>
      <c r="I175" s="26"/>
      <c r="J175" s="26"/>
      <c r="K175" s="26"/>
      <c r="L175" s="26"/>
      <c r="M175" s="26"/>
    </row>
    <row r="176" spans="1:13" ht="409.5" outlineLevel="4" x14ac:dyDescent="0.2">
      <c r="A176" s="26"/>
      <c r="B176" s="28" t="s">
        <v>200</v>
      </c>
      <c r="C176" s="26"/>
      <c r="D176" s="26"/>
      <c r="E176" s="26"/>
      <c r="F176" s="26"/>
      <c r="G176" s="26"/>
      <c r="H176" s="26"/>
      <c r="I176" s="26"/>
      <c r="J176" s="26"/>
      <c r="K176" s="26"/>
      <c r="L176" s="26"/>
      <c r="M176" s="26"/>
    </row>
    <row r="177" spans="1:13" ht="15" outlineLevel="4" x14ac:dyDescent="0.2">
      <c r="A177" s="29"/>
      <c r="B177" s="29"/>
      <c r="C177" s="29" t="s">
        <v>25</v>
      </c>
      <c r="D177" s="30"/>
      <c r="E177" s="31" t="s">
        <v>26</v>
      </c>
      <c r="F177" s="29"/>
      <c r="G177" s="32">
        <v>0</v>
      </c>
      <c r="H177" s="33">
        <f>IF((TRIM(M177)="Ja"),ROUND(ROUND((G177*D177),4),2),0)</f>
        <v>0</v>
      </c>
      <c r="I177" s="33">
        <f>ROUND(ROUND((L177*H177),4),2)</f>
        <v>0</v>
      </c>
      <c r="J177" s="34"/>
      <c r="K177" s="33">
        <f>ROUND(ROUND((L177*J177),4),2)</f>
        <v>0</v>
      </c>
      <c r="L177" s="35">
        <v>0.19</v>
      </c>
      <c r="M177" s="36" t="s">
        <v>18</v>
      </c>
    </row>
    <row r="178" spans="1:13" ht="15" outlineLevel="3" x14ac:dyDescent="0.2">
      <c r="A178" s="26" t="s">
        <v>201</v>
      </c>
      <c r="B178" s="27" t="s">
        <v>202</v>
      </c>
      <c r="C178" s="26"/>
      <c r="D178" s="26"/>
      <c r="E178" s="26"/>
      <c r="F178" s="26"/>
      <c r="G178" s="26"/>
      <c r="H178" s="26"/>
      <c r="I178" s="26"/>
      <c r="J178" s="26"/>
      <c r="K178" s="26"/>
      <c r="L178" s="26"/>
      <c r="M178" s="26"/>
    </row>
    <row r="179" spans="1:13" ht="409.5" outlineLevel="4" x14ac:dyDescent="0.2">
      <c r="A179" s="26"/>
      <c r="B179" s="28" t="s">
        <v>203</v>
      </c>
      <c r="C179" s="26"/>
      <c r="D179" s="26"/>
      <c r="E179" s="26"/>
      <c r="F179" s="26"/>
      <c r="G179" s="26"/>
      <c r="H179" s="26"/>
      <c r="I179" s="26"/>
      <c r="J179" s="26"/>
      <c r="K179" s="26"/>
      <c r="L179" s="26"/>
      <c r="M179" s="26"/>
    </row>
    <row r="180" spans="1:13" ht="15" outlineLevel="4" x14ac:dyDescent="0.2">
      <c r="A180" s="29"/>
      <c r="B180" s="29"/>
      <c r="C180" s="29" t="s">
        <v>25</v>
      </c>
      <c r="D180" s="30"/>
      <c r="E180" s="31" t="s">
        <v>26</v>
      </c>
      <c r="F180" s="29"/>
      <c r="G180" s="32">
        <v>0</v>
      </c>
      <c r="H180" s="33">
        <f>IF((TRIM(M180)="Ja"),ROUND(ROUND((G180*D180),4),2),0)</f>
        <v>0</v>
      </c>
      <c r="I180" s="33">
        <f>ROUND(ROUND((L180*H180),4),2)</f>
        <v>0</v>
      </c>
      <c r="J180" s="34"/>
      <c r="K180" s="33">
        <f>ROUND(ROUND((L180*J180),4),2)</f>
        <v>0</v>
      </c>
      <c r="L180" s="35">
        <v>0.19</v>
      </c>
      <c r="M180" s="36" t="s">
        <v>18</v>
      </c>
    </row>
    <row r="181" spans="1:13" ht="15" outlineLevel="2" x14ac:dyDescent="0.2">
      <c r="A181" s="17" t="s">
        <v>204</v>
      </c>
      <c r="B181" s="18" t="s">
        <v>205</v>
      </c>
      <c r="C181" s="17" t="s">
        <v>43</v>
      </c>
      <c r="D181" s="19"/>
      <c r="E181" s="20"/>
      <c r="F181" s="17"/>
      <c r="G181" s="21"/>
      <c r="H181" s="22">
        <f>IF((TRIM(M181)="Ja"),SUM(H184:H184),0)</f>
        <v>0</v>
      </c>
      <c r="I181" s="22">
        <f>ROUND(ROUND((L181*H181),4),2)</f>
        <v>0</v>
      </c>
      <c r="J181" s="23"/>
      <c r="K181" s="22">
        <f>ROUND(ROUND((L181*J181),4),2)</f>
        <v>0</v>
      </c>
      <c r="L181" s="24">
        <v>0.19</v>
      </c>
      <c r="M181" s="25" t="s">
        <v>18</v>
      </c>
    </row>
    <row r="182" spans="1:13" ht="15" outlineLevel="3" x14ac:dyDescent="0.2">
      <c r="A182" s="26" t="s">
        <v>206</v>
      </c>
      <c r="B182" s="27" t="s">
        <v>207</v>
      </c>
      <c r="C182" s="26"/>
      <c r="D182" s="26"/>
      <c r="E182" s="26"/>
      <c r="F182" s="26"/>
      <c r="G182" s="26"/>
      <c r="H182" s="26"/>
      <c r="I182" s="26"/>
      <c r="J182" s="26"/>
      <c r="K182" s="26"/>
      <c r="L182" s="26"/>
      <c r="M182" s="26"/>
    </row>
    <row r="183" spans="1:13" ht="202.5" outlineLevel="4" x14ac:dyDescent="0.2">
      <c r="A183" s="26"/>
      <c r="B183" s="28" t="s">
        <v>208</v>
      </c>
      <c r="C183" s="26"/>
      <c r="D183" s="26"/>
      <c r="E183" s="26"/>
      <c r="F183" s="26"/>
      <c r="G183" s="26"/>
      <c r="H183" s="26"/>
      <c r="I183" s="26"/>
      <c r="J183" s="26"/>
      <c r="K183" s="26"/>
      <c r="L183" s="26"/>
      <c r="M183" s="26"/>
    </row>
    <row r="184" spans="1:13" ht="15" outlineLevel="4" x14ac:dyDescent="0.2">
      <c r="A184" s="29"/>
      <c r="B184" s="29"/>
      <c r="C184" s="29" t="s">
        <v>25</v>
      </c>
      <c r="D184" s="30"/>
      <c r="E184" s="31" t="s">
        <v>26</v>
      </c>
      <c r="F184" s="29"/>
      <c r="G184" s="32">
        <v>0</v>
      </c>
      <c r="H184" s="33">
        <f>IF((TRIM(M184)="Ja"),ROUND(ROUND((G184*D184),4),2),0)</f>
        <v>0</v>
      </c>
      <c r="I184" s="33">
        <f>ROUND(ROUND((L184*H184),4),2)</f>
        <v>0</v>
      </c>
      <c r="J184" s="34"/>
      <c r="K184" s="33">
        <f>ROUND(ROUND((L184*J184),4),2)</f>
        <v>0</v>
      </c>
      <c r="L184" s="35">
        <v>0.19</v>
      </c>
      <c r="M184" s="36" t="s">
        <v>18</v>
      </c>
    </row>
    <row r="185" spans="1:13" ht="15" outlineLevel="1" x14ac:dyDescent="0.2">
      <c r="A185" s="17" t="s">
        <v>209</v>
      </c>
      <c r="B185" s="18" t="s">
        <v>210</v>
      </c>
      <c r="C185" s="17" t="s">
        <v>21</v>
      </c>
      <c r="D185" s="19"/>
      <c r="E185" s="20"/>
      <c r="F185" s="17"/>
      <c r="G185" s="21"/>
      <c r="H185" s="22">
        <f>IF((TRIM(M185)="Ja"),SUM(H186,H241,H338,H360,H361,H437,H486,H535,H608),0)</f>
        <v>0</v>
      </c>
      <c r="I185" s="22">
        <f>ROUND(ROUND((L185*H185),4),2)</f>
        <v>0</v>
      </c>
      <c r="J185" s="23"/>
      <c r="K185" s="22">
        <f>ROUND(ROUND((L185*J185),4),2)</f>
        <v>0</v>
      </c>
      <c r="L185" s="24">
        <v>0.19</v>
      </c>
      <c r="M185" s="25" t="s">
        <v>18</v>
      </c>
    </row>
    <row r="186" spans="1:13" ht="15" outlineLevel="2" x14ac:dyDescent="0.2">
      <c r="A186" s="17" t="s">
        <v>211</v>
      </c>
      <c r="B186" s="18" t="s">
        <v>212</v>
      </c>
      <c r="C186" s="17" t="s">
        <v>43</v>
      </c>
      <c r="D186" s="19"/>
      <c r="E186" s="20"/>
      <c r="F186" s="17"/>
      <c r="G186" s="21"/>
      <c r="H186" s="22">
        <f>IF((TRIM(M186)="Ja"),SUM(H189,H192,H195,H198,H201,H204,H207,H210,H213,H216,H219,H222,H225,H228,H231,H234,H237,H240),0)</f>
        <v>0</v>
      </c>
      <c r="I186" s="22">
        <f>ROUND(ROUND((L186*H186),4),2)</f>
        <v>0</v>
      </c>
      <c r="J186" s="23"/>
      <c r="K186" s="22">
        <f>ROUND(ROUND((L186*J186),4),2)</f>
        <v>0</v>
      </c>
      <c r="L186" s="24">
        <v>0.19</v>
      </c>
      <c r="M186" s="25" t="s">
        <v>18</v>
      </c>
    </row>
    <row r="187" spans="1:13" ht="15" outlineLevel="3" x14ac:dyDescent="0.2">
      <c r="A187" s="26" t="s">
        <v>213</v>
      </c>
      <c r="B187" s="27" t="s">
        <v>214</v>
      </c>
      <c r="C187" s="26"/>
      <c r="D187" s="26"/>
      <c r="E187" s="26"/>
      <c r="F187" s="26"/>
      <c r="G187" s="26"/>
      <c r="H187" s="26"/>
      <c r="I187" s="26"/>
      <c r="J187" s="26"/>
      <c r="K187" s="26"/>
      <c r="L187" s="26"/>
      <c r="M187" s="26"/>
    </row>
    <row r="188" spans="1:13" ht="409.5" outlineLevel="4" x14ac:dyDescent="0.2">
      <c r="A188" s="26"/>
      <c r="B188" s="28" t="s">
        <v>215</v>
      </c>
      <c r="C188" s="26"/>
      <c r="D188" s="26"/>
      <c r="E188" s="26"/>
      <c r="F188" s="26"/>
      <c r="G188" s="26"/>
      <c r="H188" s="26"/>
      <c r="I188" s="26"/>
      <c r="J188" s="26"/>
      <c r="K188" s="26"/>
      <c r="L188" s="26"/>
      <c r="M188" s="26"/>
    </row>
    <row r="189" spans="1:13" ht="15" outlineLevel="4" x14ac:dyDescent="0.2">
      <c r="A189" s="29"/>
      <c r="B189" s="29"/>
      <c r="C189" s="29" t="s">
        <v>25</v>
      </c>
      <c r="D189" s="30"/>
      <c r="E189" s="31" t="s">
        <v>26</v>
      </c>
      <c r="F189" s="29"/>
      <c r="G189" s="32">
        <v>0</v>
      </c>
      <c r="H189" s="33">
        <f>IF((TRIM(M189)="Ja"),ROUND(ROUND((G189*D189),4),2),0)</f>
        <v>0</v>
      </c>
      <c r="I189" s="33">
        <f>ROUND(ROUND((L189*H189),4),2)</f>
        <v>0</v>
      </c>
      <c r="J189" s="34"/>
      <c r="K189" s="33">
        <f>ROUND(ROUND((L189*J189),4),2)</f>
        <v>0</v>
      </c>
      <c r="L189" s="35">
        <v>0.19</v>
      </c>
      <c r="M189" s="36" t="s">
        <v>18</v>
      </c>
    </row>
    <row r="190" spans="1:13" ht="15" outlineLevel="3" x14ac:dyDescent="0.2">
      <c r="A190" s="26" t="s">
        <v>216</v>
      </c>
      <c r="B190" s="27" t="s">
        <v>217</v>
      </c>
      <c r="C190" s="26"/>
      <c r="D190" s="26"/>
      <c r="E190" s="26"/>
      <c r="F190" s="26"/>
      <c r="G190" s="26"/>
      <c r="H190" s="26"/>
      <c r="I190" s="26"/>
      <c r="J190" s="26"/>
      <c r="K190" s="26"/>
      <c r="L190" s="26"/>
      <c r="M190" s="26"/>
    </row>
    <row r="191" spans="1:13" ht="409.5" outlineLevel="4" x14ac:dyDescent="0.2">
      <c r="A191" s="26"/>
      <c r="B191" s="28" t="s">
        <v>218</v>
      </c>
      <c r="C191" s="26"/>
      <c r="D191" s="26"/>
      <c r="E191" s="26"/>
      <c r="F191" s="26"/>
      <c r="G191" s="26"/>
      <c r="H191" s="26"/>
      <c r="I191" s="26"/>
      <c r="J191" s="26"/>
      <c r="K191" s="26"/>
      <c r="L191" s="26"/>
      <c r="M191" s="26"/>
    </row>
    <row r="192" spans="1:13" ht="15" outlineLevel="4" x14ac:dyDescent="0.2">
      <c r="A192" s="29"/>
      <c r="B192" s="29"/>
      <c r="C192" s="29" t="s">
        <v>25</v>
      </c>
      <c r="D192" s="30"/>
      <c r="E192" s="31" t="s">
        <v>26</v>
      </c>
      <c r="F192" s="29"/>
      <c r="G192" s="32">
        <v>0</v>
      </c>
      <c r="H192" s="33">
        <f>IF((TRIM(M192)="Ja"),ROUND(ROUND((G192*D192),4),2),0)</f>
        <v>0</v>
      </c>
      <c r="I192" s="33">
        <f>ROUND(ROUND((L192*H192),4),2)</f>
        <v>0</v>
      </c>
      <c r="J192" s="34"/>
      <c r="K192" s="33">
        <f>ROUND(ROUND((L192*J192),4),2)</f>
        <v>0</v>
      </c>
      <c r="L192" s="35">
        <v>0.19</v>
      </c>
      <c r="M192" s="36" t="s">
        <v>18</v>
      </c>
    </row>
    <row r="193" spans="1:13" ht="15" outlineLevel="3" x14ac:dyDescent="0.2">
      <c r="A193" s="26" t="s">
        <v>219</v>
      </c>
      <c r="B193" s="27" t="s">
        <v>220</v>
      </c>
      <c r="C193" s="26"/>
      <c r="D193" s="26"/>
      <c r="E193" s="26"/>
      <c r="F193" s="26"/>
      <c r="G193" s="26"/>
      <c r="H193" s="26"/>
      <c r="I193" s="26"/>
      <c r="J193" s="26"/>
      <c r="K193" s="26"/>
      <c r="L193" s="26"/>
      <c r="M193" s="26"/>
    </row>
    <row r="194" spans="1:13" ht="409.5" outlineLevel="4" x14ac:dyDescent="0.2">
      <c r="A194" s="26"/>
      <c r="B194" s="28" t="s">
        <v>221</v>
      </c>
      <c r="C194" s="26"/>
      <c r="D194" s="26"/>
      <c r="E194" s="26"/>
      <c r="F194" s="26"/>
      <c r="G194" s="26"/>
      <c r="H194" s="26"/>
      <c r="I194" s="26"/>
      <c r="J194" s="26"/>
      <c r="K194" s="26"/>
      <c r="L194" s="26"/>
      <c r="M194" s="26"/>
    </row>
    <row r="195" spans="1:13" ht="15" outlineLevel="4" x14ac:dyDescent="0.2">
      <c r="A195" s="29"/>
      <c r="B195" s="29"/>
      <c r="C195" s="29" t="s">
        <v>25</v>
      </c>
      <c r="D195" s="30"/>
      <c r="E195" s="31" t="s">
        <v>26</v>
      </c>
      <c r="F195" s="29"/>
      <c r="G195" s="32">
        <v>0</v>
      </c>
      <c r="H195" s="33">
        <f>IF((TRIM(M195)="Ja"),ROUND(ROUND((G195*D195),4),2),0)</f>
        <v>0</v>
      </c>
      <c r="I195" s="33">
        <f>ROUND(ROUND((L195*H195),4),2)</f>
        <v>0</v>
      </c>
      <c r="J195" s="34"/>
      <c r="K195" s="33">
        <f>ROUND(ROUND((L195*J195),4),2)</f>
        <v>0</v>
      </c>
      <c r="L195" s="35">
        <v>0.19</v>
      </c>
      <c r="M195" s="36" t="s">
        <v>18</v>
      </c>
    </row>
    <row r="196" spans="1:13" ht="15" outlineLevel="3" x14ac:dyDescent="0.2">
      <c r="A196" s="26" t="s">
        <v>222</v>
      </c>
      <c r="B196" s="27" t="s">
        <v>223</v>
      </c>
      <c r="C196" s="26"/>
      <c r="D196" s="26"/>
      <c r="E196" s="26"/>
      <c r="F196" s="26"/>
      <c r="G196" s="26"/>
      <c r="H196" s="26"/>
      <c r="I196" s="26"/>
      <c r="J196" s="26"/>
      <c r="K196" s="26"/>
      <c r="L196" s="26"/>
      <c r="M196" s="26"/>
    </row>
    <row r="197" spans="1:13" ht="409.5" outlineLevel="4" x14ac:dyDescent="0.2">
      <c r="A197" s="26"/>
      <c r="B197" s="28" t="s">
        <v>224</v>
      </c>
      <c r="C197" s="26"/>
      <c r="D197" s="26"/>
      <c r="E197" s="26"/>
      <c r="F197" s="26"/>
      <c r="G197" s="26"/>
      <c r="H197" s="26"/>
      <c r="I197" s="26"/>
      <c r="J197" s="26"/>
      <c r="K197" s="26"/>
      <c r="L197" s="26"/>
      <c r="M197" s="26"/>
    </row>
    <row r="198" spans="1:13" ht="15" outlineLevel="4" x14ac:dyDescent="0.2">
      <c r="A198" s="29"/>
      <c r="B198" s="29"/>
      <c r="C198" s="29" t="s">
        <v>25</v>
      </c>
      <c r="D198" s="30">
        <v>385</v>
      </c>
      <c r="E198" s="31" t="s">
        <v>26</v>
      </c>
      <c r="F198" s="29"/>
      <c r="G198" s="32">
        <v>0</v>
      </c>
      <c r="H198" s="33">
        <f>IF((TRIM(M198)="Ja"),ROUND(ROUND((G198*D198),4),2),0)</f>
        <v>0</v>
      </c>
      <c r="I198" s="33">
        <f>ROUND(ROUND((L198*H198),4),2)</f>
        <v>0</v>
      </c>
      <c r="J198" s="34"/>
      <c r="K198" s="33">
        <f>ROUND(ROUND((L198*J198),4),2)</f>
        <v>0</v>
      </c>
      <c r="L198" s="35">
        <v>0.19</v>
      </c>
      <c r="M198" s="36" t="s">
        <v>18</v>
      </c>
    </row>
    <row r="199" spans="1:13" ht="15" outlineLevel="3" x14ac:dyDescent="0.2">
      <c r="A199" s="26" t="s">
        <v>225</v>
      </c>
      <c r="B199" s="27" t="s">
        <v>226</v>
      </c>
      <c r="C199" s="26"/>
      <c r="D199" s="26"/>
      <c r="E199" s="26"/>
      <c r="F199" s="26"/>
      <c r="G199" s="26"/>
      <c r="H199" s="26"/>
      <c r="I199" s="26"/>
      <c r="J199" s="26"/>
      <c r="K199" s="26"/>
      <c r="L199" s="26"/>
      <c r="M199" s="26"/>
    </row>
    <row r="200" spans="1:13" ht="409.5" outlineLevel="4" x14ac:dyDescent="0.2">
      <c r="A200" s="26"/>
      <c r="B200" s="28" t="s">
        <v>227</v>
      </c>
      <c r="C200" s="26"/>
      <c r="D200" s="26"/>
      <c r="E200" s="26"/>
      <c r="F200" s="26"/>
      <c r="G200" s="26"/>
      <c r="H200" s="26"/>
      <c r="I200" s="26"/>
      <c r="J200" s="26"/>
      <c r="K200" s="26"/>
      <c r="L200" s="26"/>
      <c r="M200" s="26"/>
    </row>
    <row r="201" spans="1:13" ht="15" outlineLevel="4" x14ac:dyDescent="0.2">
      <c r="A201" s="29"/>
      <c r="B201" s="29"/>
      <c r="C201" s="29" t="s">
        <v>25</v>
      </c>
      <c r="D201" s="30">
        <v>385</v>
      </c>
      <c r="E201" s="31" t="s">
        <v>26</v>
      </c>
      <c r="F201" s="29"/>
      <c r="G201" s="32">
        <v>0</v>
      </c>
      <c r="H201" s="33">
        <f>IF((TRIM(M201)="Ja"),ROUND(ROUND((G201*D201),4),2),0)</f>
        <v>0</v>
      </c>
      <c r="I201" s="33">
        <f>ROUND(ROUND((L201*H201),4),2)</f>
        <v>0</v>
      </c>
      <c r="J201" s="34"/>
      <c r="K201" s="33">
        <f>ROUND(ROUND((L201*J201),4),2)</f>
        <v>0</v>
      </c>
      <c r="L201" s="35">
        <v>0.19</v>
      </c>
      <c r="M201" s="36" t="s">
        <v>18</v>
      </c>
    </row>
    <row r="202" spans="1:13" ht="15" outlineLevel="3" x14ac:dyDescent="0.2">
      <c r="A202" s="26" t="s">
        <v>228</v>
      </c>
      <c r="B202" s="27" t="s">
        <v>229</v>
      </c>
      <c r="C202" s="26"/>
      <c r="D202" s="26"/>
      <c r="E202" s="26"/>
      <c r="F202" s="26"/>
      <c r="G202" s="26"/>
      <c r="H202" s="26"/>
      <c r="I202" s="26"/>
      <c r="J202" s="26"/>
      <c r="K202" s="26"/>
      <c r="L202" s="26"/>
      <c r="M202" s="26"/>
    </row>
    <row r="203" spans="1:13" ht="409.5" outlineLevel="4" x14ac:dyDescent="0.2">
      <c r="A203" s="26"/>
      <c r="B203" s="28" t="s">
        <v>230</v>
      </c>
      <c r="C203" s="26"/>
      <c r="D203" s="26"/>
      <c r="E203" s="26"/>
      <c r="F203" s="26"/>
      <c r="G203" s="26"/>
      <c r="H203" s="26"/>
      <c r="I203" s="26"/>
      <c r="J203" s="26"/>
      <c r="K203" s="26"/>
      <c r="L203" s="26"/>
      <c r="M203" s="26"/>
    </row>
    <row r="204" spans="1:13" ht="15" outlineLevel="4" x14ac:dyDescent="0.2">
      <c r="A204" s="29"/>
      <c r="B204" s="29"/>
      <c r="C204" s="29" t="s">
        <v>25</v>
      </c>
      <c r="D204" s="30">
        <v>425</v>
      </c>
      <c r="E204" s="31" t="s">
        <v>26</v>
      </c>
      <c r="F204" s="29"/>
      <c r="G204" s="32">
        <v>0</v>
      </c>
      <c r="H204" s="33">
        <f>IF((TRIM(M204)="Ja"),ROUND(ROUND((G204*D204),4),2),0)</f>
        <v>0</v>
      </c>
      <c r="I204" s="33">
        <f>ROUND(ROUND((L204*H204),4),2)</f>
        <v>0</v>
      </c>
      <c r="J204" s="34"/>
      <c r="K204" s="33">
        <f>ROUND(ROUND((L204*J204),4),2)</f>
        <v>0</v>
      </c>
      <c r="L204" s="35">
        <v>0.19</v>
      </c>
      <c r="M204" s="36" t="s">
        <v>18</v>
      </c>
    </row>
    <row r="205" spans="1:13" ht="15" outlineLevel="3" x14ac:dyDescent="0.2">
      <c r="A205" s="26" t="s">
        <v>231</v>
      </c>
      <c r="B205" s="27" t="s">
        <v>232</v>
      </c>
      <c r="C205" s="26"/>
      <c r="D205" s="26"/>
      <c r="E205" s="26"/>
      <c r="F205" s="26"/>
      <c r="G205" s="26"/>
      <c r="H205" s="26"/>
      <c r="I205" s="26"/>
      <c r="J205" s="26"/>
      <c r="K205" s="26"/>
      <c r="L205" s="26"/>
      <c r="M205" s="26"/>
    </row>
    <row r="206" spans="1:13" ht="409.5" outlineLevel="4" x14ac:dyDescent="0.2">
      <c r="A206" s="26"/>
      <c r="B206" s="28" t="s">
        <v>233</v>
      </c>
      <c r="C206" s="26"/>
      <c r="D206" s="26"/>
      <c r="E206" s="26"/>
      <c r="F206" s="26"/>
      <c r="G206" s="26"/>
      <c r="H206" s="26"/>
      <c r="I206" s="26"/>
      <c r="J206" s="26"/>
      <c r="K206" s="26"/>
      <c r="L206" s="26"/>
      <c r="M206" s="26"/>
    </row>
    <row r="207" spans="1:13" ht="15" outlineLevel="4" x14ac:dyDescent="0.2">
      <c r="A207" s="29"/>
      <c r="B207" s="29"/>
      <c r="C207" s="29" t="s">
        <v>25</v>
      </c>
      <c r="D207" s="30">
        <v>425</v>
      </c>
      <c r="E207" s="31" t="s">
        <v>26</v>
      </c>
      <c r="F207" s="29"/>
      <c r="G207" s="32">
        <v>0</v>
      </c>
      <c r="H207" s="33">
        <f>IF((TRIM(M207)="Ja"),ROUND(ROUND((G207*D207),4),2),0)</f>
        <v>0</v>
      </c>
      <c r="I207" s="33">
        <f>ROUND(ROUND((L207*H207),4),2)</f>
        <v>0</v>
      </c>
      <c r="J207" s="34"/>
      <c r="K207" s="33">
        <f>ROUND(ROUND((L207*J207),4),2)</f>
        <v>0</v>
      </c>
      <c r="L207" s="35">
        <v>0.19</v>
      </c>
      <c r="M207" s="36" t="s">
        <v>18</v>
      </c>
    </row>
    <row r="208" spans="1:13" ht="15" outlineLevel="3" x14ac:dyDescent="0.2">
      <c r="A208" s="26" t="s">
        <v>234</v>
      </c>
      <c r="B208" s="27" t="s">
        <v>235</v>
      </c>
      <c r="C208" s="26"/>
      <c r="D208" s="26"/>
      <c r="E208" s="26"/>
      <c r="F208" s="26"/>
      <c r="G208" s="26"/>
      <c r="H208" s="26"/>
      <c r="I208" s="26"/>
      <c r="J208" s="26"/>
      <c r="K208" s="26"/>
      <c r="L208" s="26"/>
      <c r="M208" s="26"/>
    </row>
    <row r="209" spans="1:13" ht="409.5" outlineLevel="4" x14ac:dyDescent="0.2">
      <c r="A209" s="26"/>
      <c r="B209" s="28" t="s">
        <v>236</v>
      </c>
      <c r="C209" s="26"/>
      <c r="D209" s="26"/>
      <c r="E209" s="26"/>
      <c r="F209" s="26"/>
      <c r="G209" s="26"/>
      <c r="H209" s="26"/>
      <c r="I209" s="26"/>
      <c r="J209" s="26"/>
      <c r="K209" s="26"/>
      <c r="L209" s="26"/>
      <c r="M209" s="26"/>
    </row>
    <row r="210" spans="1:13" ht="15" outlineLevel="4" x14ac:dyDescent="0.2">
      <c r="A210" s="29"/>
      <c r="B210" s="29"/>
      <c r="C210" s="29" t="s">
        <v>25</v>
      </c>
      <c r="D210" s="30">
        <v>560</v>
      </c>
      <c r="E210" s="31" t="s">
        <v>26</v>
      </c>
      <c r="F210" s="29"/>
      <c r="G210" s="32">
        <v>0</v>
      </c>
      <c r="H210" s="33">
        <f>IF((TRIM(M210)="Ja"),ROUND(ROUND((G210*D210),4),2),0)</f>
        <v>0</v>
      </c>
      <c r="I210" s="33">
        <f>ROUND(ROUND((L210*H210),4),2)</f>
        <v>0</v>
      </c>
      <c r="J210" s="34"/>
      <c r="K210" s="33">
        <f>ROUND(ROUND((L210*J210),4),2)</f>
        <v>0</v>
      </c>
      <c r="L210" s="35">
        <v>0.19</v>
      </c>
      <c r="M210" s="36" t="s">
        <v>18</v>
      </c>
    </row>
    <row r="211" spans="1:13" ht="15" outlineLevel="3" x14ac:dyDescent="0.2">
      <c r="A211" s="26" t="s">
        <v>237</v>
      </c>
      <c r="B211" s="27" t="s">
        <v>238</v>
      </c>
      <c r="C211" s="26"/>
      <c r="D211" s="26"/>
      <c r="E211" s="26"/>
      <c r="F211" s="26"/>
      <c r="G211" s="26"/>
      <c r="H211" s="26"/>
      <c r="I211" s="26"/>
      <c r="J211" s="26"/>
      <c r="K211" s="26"/>
      <c r="L211" s="26"/>
      <c r="M211" s="26"/>
    </row>
    <row r="212" spans="1:13" ht="409.5" outlineLevel="4" x14ac:dyDescent="0.2">
      <c r="A212" s="26"/>
      <c r="B212" s="28" t="s">
        <v>239</v>
      </c>
      <c r="C212" s="26"/>
      <c r="D212" s="26"/>
      <c r="E212" s="26"/>
      <c r="F212" s="26"/>
      <c r="G212" s="26"/>
      <c r="H212" s="26"/>
      <c r="I212" s="26"/>
      <c r="J212" s="26"/>
      <c r="K212" s="26"/>
      <c r="L212" s="26"/>
      <c r="M212" s="26"/>
    </row>
    <row r="213" spans="1:13" ht="15" outlineLevel="4" x14ac:dyDescent="0.2">
      <c r="A213" s="29"/>
      <c r="B213" s="29"/>
      <c r="C213" s="29" t="s">
        <v>25</v>
      </c>
      <c r="D213" s="30"/>
      <c r="E213" s="31" t="s">
        <v>26</v>
      </c>
      <c r="F213" s="29"/>
      <c r="G213" s="32">
        <v>0</v>
      </c>
      <c r="H213" s="33">
        <f>IF((TRIM(M213)="Ja"),ROUND(ROUND((G213*D213),4),2),0)</f>
        <v>0</v>
      </c>
      <c r="I213" s="33">
        <f>ROUND(ROUND((L213*H213),4),2)</f>
        <v>0</v>
      </c>
      <c r="J213" s="34"/>
      <c r="K213" s="33">
        <f>ROUND(ROUND((L213*J213),4),2)</f>
        <v>0</v>
      </c>
      <c r="L213" s="35">
        <v>0.19</v>
      </c>
      <c r="M213" s="36" t="s">
        <v>18</v>
      </c>
    </row>
    <row r="214" spans="1:13" ht="15" outlineLevel="3" x14ac:dyDescent="0.2">
      <c r="A214" s="26" t="s">
        <v>240</v>
      </c>
      <c r="B214" s="27" t="s">
        <v>241</v>
      </c>
      <c r="C214" s="26"/>
      <c r="D214" s="26"/>
      <c r="E214" s="26"/>
      <c r="F214" s="26"/>
      <c r="G214" s="26"/>
      <c r="H214" s="26"/>
      <c r="I214" s="26"/>
      <c r="J214" s="26"/>
      <c r="K214" s="26"/>
      <c r="L214" s="26"/>
      <c r="M214" s="26"/>
    </row>
    <row r="215" spans="1:13" ht="409.5" outlineLevel="4" x14ac:dyDescent="0.2">
      <c r="A215" s="26"/>
      <c r="B215" s="28" t="s">
        <v>242</v>
      </c>
      <c r="C215" s="26"/>
      <c r="D215" s="26"/>
      <c r="E215" s="26"/>
      <c r="F215" s="26"/>
      <c r="G215" s="26"/>
      <c r="H215" s="26"/>
      <c r="I215" s="26"/>
      <c r="J215" s="26"/>
      <c r="K215" s="26"/>
      <c r="L215" s="26"/>
      <c r="M215" s="26"/>
    </row>
    <row r="216" spans="1:13" ht="15" outlineLevel="4" x14ac:dyDescent="0.2">
      <c r="A216" s="29"/>
      <c r="B216" s="29"/>
      <c r="C216" s="29" t="s">
        <v>25</v>
      </c>
      <c r="D216" s="30"/>
      <c r="E216" s="31" t="s">
        <v>26</v>
      </c>
      <c r="F216" s="29"/>
      <c r="G216" s="32">
        <v>0</v>
      </c>
      <c r="H216" s="33">
        <f>IF((TRIM(M216)="Ja"),ROUND(ROUND((G216*D216),4),2),0)</f>
        <v>0</v>
      </c>
      <c r="I216" s="33">
        <f>ROUND(ROUND((L216*H216),4),2)</f>
        <v>0</v>
      </c>
      <c r="J216" s="34"/>
      <c r="K216" s="33">
        <f>ROUND(ROUND((L216*J216),4),2)</f>
        <v>0</v>
      </c>
      <c r="L216" s="35">
        <v>0.19</v>
      </c>
      <c r="M216" s="36" t="s">
        <v>18</v>
      </c>
    </row>
    <row r="217" spans="1:13" ht="15" outlineLevel="3" x14ac:dyDescent="0.2">
      <c r="A217" s="26" t="s">
        <v>243</v>
      </c>
      <c r="B217" s="27" t="s">
        <v>244</v>
      </c>
      <c r="C217" s="26"/>
      <c r="D217" s="26"/>
      <c r="E217" s="26"/>
      <c r="F217" s="26"/>
      <c r="G217" s="26"/>
      <c r="H217" s="26"/>
      <c r="I217" s="26"/>
      <c r="J217" s="26"/>
      <c r="K217" s="26"/>
      <c r="L217" s="26"/>
      <c r="M217" s="26"/>
    </row>
    <row r="218" spans="1:13" ht="409.5" outlineLevel="4" x14ac:dyDescent="0.2">
      <c r="A218" s="26"/>
      <c r="B218" s="28" t="s">
        <v>245</v>
      </c>
      <c r="C218" s="26"/>
      <c r="D218" s="26"/>
      <c r="E218" s="26"/>
      <c r="F218" s="26"/>
      <c r="G218" s="26"/>
      <c r="H218" s="26"/>
      <c r="I218" s="26"/>
      <c r="J218" s="26"/>
      <c r="K218" s="26"/>
      <c r="L218" s="26"/>
      <c r="M218" s="26"/>
    </row>
    <row r="219" spans="1:13" ht="15" outlineLevel="4" x14ac:dyDescent="0.2">
      <c r="A219" s="29"/>
      <c r="B219" s="29"/>
      <c r="C219" s="29" t="s">
        <v>25</v>
      </c>
      <c r="D219" s="30"/>
      <c r="E219" s="31" t="s">
        <v>26</v>
      </c>
      <c r="F219" s="29"/>
      <c r="G219" s="32">
        <v>0</v>
      </c>
      <c r="H219" s="33">
        <f>IF((TRIM(M219)="Ja"),ROUND(ROUND((G219*D219),4),2),0)</f>
        <v>0</v>
      </c>
      <c r="I219" s="33">
        <f>ROUND(ROUND((L219*H219),4),2)</f>
        <v>0</v>
      </c>
      <c r="J219" s="34"/>
      <c r="K219" s="33">
        <f>ROUND(ROUND((L219*J219),4),2)</f>
        <v>0</v>
      </c>
      <c r="L219" s="35">
        <v>0.19</v>
      </c>
      <c r="M219" s="36" t="s">
        <v>18</v>
      </c>
    </row>
    <row r="220" spans="1:13" ht="15" outlineLevel="3" x14ac:dyDescent="0.2">
      <c r="A220" s="26" t="s">
        <v>246</v>
      </c>
      <c r="B220" s="27" t="s">
        <v>247</v>
      </c>
      <c r="C220" s="26"/>
      <c r="D220" s="26"/>
      <c r="E220" s="26"/>
      <c r="F220" s="26"/>
      <c r="G220" s="26"/>
      <c r="H220" s="26"/>
      <c r="I220" s="26"/>
      <c r="J220" s="26"/>
      <c r="K220" s="26"/>
      <c r="L220" s="26"/>
      <c r="M220" s="26"/>
    </row>
    <row r="221" spans="1:13" ht="409.5" outlineLevel="4" x14ac:dyDescent="0.2">
      <c r="A221" s="26"/>
      <c r="B221" s="28" t="s">
        <v>248</v>
      </c>
      <c r="C221" s="26"/>
      <c r="D221" s="26"/>
      <c r="E221" s="26"/>
      <c r="F221" s="26"/>
      <c r="G221" s="26"/>
      <c r="H221" s="26"/>
      <c r="I221" s="26"/>
      <c r="J221" s="26"/>
      <c r="K221" s="26"/>
      <c r="L221" s="26"/>
      <c r="M221" s="26"/>
    </row>
    <row r="222" spans="1:13" ht="15" outlineLevel="4" x14ac:dyDescent="0.2">
      <c r="A222" s="29"/>
      <c r="B222" s="29"/>
      <c r="C222" s="29" t="s">
        <v>25</v>
      </c>
      <c r="D222" s="30"/>
      <c r="E222" s="31" t="s">
        <v>26</v>
      </c>
      <c r="F222" s="29"/>
      <c r="G222" s="32">
        <v>0</v>
      </c>
      <c r="H222" s="33">
        <f>IF((TRIM(M222)="Ja"),ROUND(ROUND((G222*D222),4),2),0)</f>
        <v>0</v>
      </c>
      <c r="I222" s="33">
        <f>ROUND(ROUND((L222*H222),4),2)</f>
        <v>0</v>
      </c>
      <c r="J222" s="34"/>
      <c r="K222" s="33">
        <f>ROUND(ROUND((L222*J222),4),2)</f>
        <v>0</v>
      </c>
      <c r="L222" s="35">
        <v>0.19</v>
      </c>
      <c r="M222" s="36" t="s">
        <v>18</v>
      </c>
    </row>
    <row r="223" spans="1:13" ht="15" outlineLevel="3" x14ac:dyDescent="0.2">
      <c r="A223" s="26" t="s">
        <v>249</v>
      </c>
      <c r="B223" s="27" t="s">
        <v>250</v>
      </c>
      <c r="C223" s="26"/>
      <c r="D223" s="26"/>
      <c r="E223" s="26"/>
      <c r="F223" s="26"/>
      <c r="G223" s="26"/>
      <c r="H223" s="26"/>
      <c r="I223" s="26"/>
      <c r="J223" s="26"/>
      <c r="K223" s="26"/>
      <c r="L223" s="26"/>
      <c r="M223" s="26"/>
    </row>
    <row r="224" spans="1:13" ht="409.5" outlineLevel="4" x14ac:dyDescent="0.2">
      <c r="A224" s="26"/>
      <c r="B224" s="28" t="s">
        <v>251</v>
      </c>
      <c r="C224" s="26"/>
      <c r="D224" s="26"/>
      <c r="E224" s="26"/>
      <c r="F224" s="26"/>
      <c r="G224" s="26"/>
      <c r="H224" s="26"/>
      <c r="I224" s="26"/>
      <c r="J224" s="26"/>
      <c r="K224" s="26"/>
      <c r="L224" s="26"/>
      <c r="M224" s="26"/>
    </row>
    <row r="225" spans="1:13" ht="15" outlineLevel="4" x14ac:dyDescent="0.2">
      <c r="A225" s="29"/>
      <c r="B225" s="29"/>
      <c r="C225" s="29" t="s">
        <v>25</v>
      </c>
      <c r="D225" s="30"/>
      <c r="E225" s="31" t="s">
        <v>26</v>
      </c>
      <c r="F225" s="29"/>
      <c r="G225" s="32">
        <v>0</v>
      </c>
      <c r="H225" s="33">
        <f>IF((TRIM(M225)="Ja"),ROUND(ROUND((G225*D225),4),2),0)</f>
        <v>0</v>
      </c>
      <c r="I225" s="33">
        <f>ROUND(ROUND((L225*H225),4),2)</f>
        <v>0</v>
      </c>
      <c r="J225" s="34"/>
      <c r="K225" s="33">
        <f>ROUND(ROUND((L225*J225),4),2)</f>
        <v>0</v>
      </c>
      <c r="L225" s="35">
        <v>0.19</v>
      </c>
      <c r="M225" s="36" t="s">
        <v>18</v>
      </c>
    </row>
    <row r="226" spans="1:13" ht="15" outlineLevel="3" x14ac:dyDescent="0.2">
      <c r="A226" s="26" t="s">
        <v>252</v>
      </c>
      <c r="B226" s="27" t="s">
        <v>253</v>
      </c>
      <c r="C226" s="26"/>
      <c r="D226" s="26"/>
      <c r="E226" s="26"/>
      <c r="F226" s="26"/>
      <c r="G226" s="26"/>
      <c r="H226" s="26"/>
      <c r="I226" s="26"/>
      <c r="J226" s="26"/>
      <c r="K226" s="26"/>
      <c r="L226" s="26"/>
      <c r="M226" s="26"/>
    </row>
    <row r="227" spans="1:13" ht="409.5" outlineLevel="4" x14ac:dyDescent="0.2">
      <c r="A227" s="26"/>
      <c r="B227" s="28" t="s">
        <v>254</v>
      </c>
      <c r="C227" s="26"/>
      <c r="D227" s="26"/>
      <c r="E227" s="26"/>
      <c r="F227" s="26"/>
      <c r="G227" s="26"/>
      <c r="H227" s="26"/>
      <c r="I227" s="26"/>
      <c r="J227" s="26"/>
      <c r="K227" s="26"/>
      <c r="L227" s="26"/>
      <c r="M227" s="26"/>
    </row>
    <row r="228" spans="1:13" ht="15" outlineLevel="4" x14ac:dyDescent="0.2">
      <c r="A228" s="29"/>
      <c r="B228" s="29"/>
      <c r="C228" s="29" t="s">
        <v>25</v>
      </c>
      <c r="D228" s="30"/>
      <c r="E228" s="31" t="s">
        <v>26</v>
      </c>
      <c r="F228" s="29"/>
      <c r="G228" s="32">
        <v>0</v>
      </c>
      <c r="H228" s="33">
        <f>IF((TRIM(M228)="Ja"),ROUND(ROUND((G228*D228),4),2),0)</f>
        <v>0</v>
      </c>
      <c r="I228" s="33">
        <f>ROUND(ROUND((L228*H228),4),2)</f>
        <v>0</v>
      </c>
      <c r="J228" s="34"/>
      <c r="K228" s="33">
        <f>ROUND(ROUND((L228*J228),4),2)</f>
        <v>0</v>
      </c>
      <c r="L228" s="35">
        <v>0.19</v>
      </c>
      <c r="M228" s="36" t="s">
        <v>18</v>
      </c>
    </row>
    <row r="229" spans="1:13" ht="15" outlineLevel="3" x14ac:dyDescent="0.2">
      <c r="A229" s="26" t="s">
        <v>255</v>
      </c>
      <c r="B229" s="27" t="s">
        <v>256</v>
      </c>
      <c r="C229" s="26"/>
      <c r="D229" s="26"/>
      <c r="E229" s="26"/>
      <c r="F229" s="26"/>
      <c r="G229" s="26"/>
      <c r="H229" s="26"/>
      <c r="I229" s="26"/>
      <c r="J229" s="26"/>
      <c r="K229" s="26"/>
      <c r="L229" s="26"/>
      <c r="M229" s="26"/>
    </row>
    <row r="230" spans="1:13" ht="409.5" outlineLevel="4" x14ac:dyDescent="0.2">
      <c r="A230" s="26"/>
      <c r="B230" s="28" t="s">
        <v>257</v>
      </c>
      <c r="C230" s="26"/>
      <c r="D230" s="26"/>
      <c r="E230" s="26"/>
      <c r="F230" s="26"/>
      <c r="G230" s="26"/>
      <c r="H230" s="26"/>
      <c r="I230" s="26"/>
      <c r="J230" s="26"/>
      <c r="K230" s="26"/>
      <c r="L230" s="26"/>
      <c r="M230" s="26"/>
    </row>
    <row r="231" spans="1:13" ht="15" outlineLevel="4" x14ac:dyDescent="0.2">
      <c r="A231" s="29"/>
      <c r="B231" s="29"/>
      <c r="C231" s="29" t="s">
        <v>25</v>
      </c>
      <c r="D231" s="30"/>
      <c r="E231" s="31" t="s">
        <v>26</v>
      </c>
      <c r="F231" s="29"/>
      <c r="G231" s="32">
        <v>0</v>
      </c>
      <c r="H231" s="33">
        <f>IF((TRIM(M231)="Ja"),ROUND(ROUND((G231*D231),4),2),0)</f>
        <v>0</v>
      </c>
      <c r="I231" s="33">
        <f>ROUND(ROUND((L231*H231),4),2)</f>
        <v>0</v>
      </c>
      <c r="J231" s="34"/>
      <c r="K231" s="33">
        <f>ROUND(ROUND((L231*J231),4),2)</f>
        <v>0</v>
      </c>
      <c r="L231" s="35">
        <v>0.19</v>
      </c>
      <c r="M231" s="36" t="s">
        <v>18</v>
      </c>
    </row>
    <row r="232" spans="1:13" ht="15" outlineLevel="3" x14ac:dyDescent="0.2">
      <c r="A232" s="26" t="s">
        <v>258</v>
      </c>
      <c r="B232" s="27" t="s">
        <v>259</v>
      </c>
      <c r="C232" s="26"/>
      <c r="D232" s="26"/>
      <c r="E232" s="26"/>
      <c r="F232" s="26"/>
      <c r="G232" s="26"/>
      <c r="H232" s="26"/>
      <c r="I232" s="26"/>
      <c r="J232" s="26"/>
      <c r="K232" s="26"/>
      <c r="L232" s="26"/>
      <c r="M232" s="26"/>
    </row>
    <row r="233" spans="1:13" ht="409.5" outlineLevel="4" x14ac:dyDescent="0.2">
      <c r="A233" s="26"/>
      <c r="B233" s="28" t="s">
        <v>260</v>
      </c>
      <c r="C233" s="26"/>
      <c r="D233" s="26"/>
      <c r="E233" s="26"/>
      <c r="F233" s="26"/>
      <c r="G233" s="26"/>
      <c r="H233" s="26"/>
      <c r="I233" s="26"/>
      <c r="J233" s="26"/>
      <c r="K233" s="26"/>
      <c r="L233" s="26"/>
      <c r="M233" s="26"/>
    </row>
    <row r="234" spans="1:13" ht="15" outlineLevel="4" x14ac:dyDescent="0.2">
      <c r="A234" s="29"/>
      <c r="B234" s="29"/>
      <c r="C234" s="29" t="s">
        <v>25</v>
      </c>
      <c r="D234" s="30"/>
      <c r="E234" s="31" t="s">
        <v>26</v>
      </c>
      <c r="F234" s="29"/>
      <c r="G234" s="32">
        <v>0</v>
      </c>
      <c r="H234" s="33">
        <f>IF((TRIM(M234)="Ja"),ROUND(ROUND((G234*D234),4),2),0)</f>
        <v>0</v>
      </c>
      <c r="I234" s="33">
        <f>ROUND(ROUND((L234*H234),4),2)</f>
        <v>0</v>
      </c>
      <c r="J234" s="34"/>
      <c r="K234" s="33">
        <f>ROUND(ROUND((L234*J234),4),2)</f>
        <v>0</v>
      </c>
      <c r="L234" s="35">
        <v>0.19</v>
      </c>
      <c r="M234" s="36" t="s">
        <v>18</v>
      </c>
    </row>
    <row r="235" spans="1:13" ht="15" outlineLevel="3" x14ac:dyDescent="0.2">
      <c r="A235" s="26" t="s">
        <v>261</v>
      </c>
      <c r="B235" s="27" t="s">
        <v>262</v>
      </c>
      <c r="C235" s="26"/>
      <c r="D235" s="26"/>
      <c r="E235" s="26"/>
      <c r="F235" s="26"/>
      <c r="G235" s="26"/>
      <c r="H235" s="26"/>
      <c r="I235" s="26"/>
      <c r="J235" s="26"/>
      <c r="K235" s="26"/>
      <c r="L235" s="26"/>
      <c r="M235" s="26"/>
    </row>
    <row r="236" spans="1:13" ht="360" outlineLevel="4" x14ac:dyDescent="0.2">
      <c r="A236" s="26"/>
      <c r="B236" s="28" t="s">
        <v>263</v>
      </c>
      <c r="C236" s="26"/>
      <c r="D236" s="26"/>
      <c r="E236" s="26"/>
      <c r="F236" s="26"/>
      <c r="G236" s="26"/>
      <c r="H236" s="26"/>
      <c r="I236" s="26"/>
      <c r="J236" s="26"/>
      <c r="K236" s="26"/>
      <c r="L236" s="26"/>
      <c r="M236" s="26"/>
    </row>
    <row r="237" spans="1:13" ht="15" outlineLevel="4" x14ac:dyDescent="0.2">
      <c r="A237" s="29"/>
      <c r="B237" s="29"/>
      <c r="C237" s="29" t="s">
        <v>25</v>
      </c>
      <c r="D237" s="30">
        <v>100</v>
      </c>
      <c r="E237" s="31" t="s">
        <v>26</v>
      </c>
      <c r="F237" s="29"/>
      <c r="G237" s="32">
        <v>0</v>
      </c>
      <c r="H237" s="33">
        <f>IF((TRIM(M237)="Ja"),ROUND(ROUND((G237*D237),4),2),0)</f>
        <v>0</v>
      </c>
      <c r="I237" s="33">
        <f>ROUND(ROUND((L237*H237),4),2)</f>
        <v>0</v>
      </c>
      <c r="J237" s="34"/>
      <c r="K237" s="33">
        <f>ROUND(ROUND((L237*J237),4),2)</f>
        <v>0</v>
      </c>
      <c r="L237" s="35">
        <v>0.19</v>
      </c>
      <c r="M237" s="36" t="s">
        <v>18</v>
      </c>
    </row>
    <row r="238" spans="1:13" ht="15" outlineLevel="3" x14ac:dyDescent="0.2">
      <c r="A238" s="26" t="s">
        <v>264</v>
      </c>
      <c r="B238" s="27" t="s">
        <v>265</v>
      </c>
      <c r="C238" s="26"/>
      <c r="D238" s="26"/>
      <c r="E238" s="26"/>
      <c r="F238" s="26"/>
      <c r="G238" s="26"/>
      <c r="H238" s="26"/>
      <c r="I238" s="26"/>
      <c r="J238" s="26"/>
      <c r="K238" s="26"/>
      <c r="L238" s="26"/>
      <c r="M238" s="26"/>
    </row>
    <row r="239" spans="1:13" ht="409.5" outlineLevel="4" x14ac:dyDescent="0.2">
      <c r="A239" s="26"/>
      <c r="B239" s="28" t="s">
        <v>266</v>
      </c>
      <c r="C239" s="26"/>
      <c r="D239" s="26"/>
      <c r="E239" s="26"/>
      <c r="F239" s="26"/>
      <c r="G239" s="26"/>
      <c r="H239" s="26"/>
      <c r="I239" s="26"/>
      <c r="J239" s="26"/>
      <c r="K239" s="26"/>
      <c r="L239" s="26"/>
      <c r="M239" s="26"/>
    </row>
    <row r="240" spans="1:13" ht="15" outlineLevel="4" x14ac:dyDescent="0.2">
      <c r="A240" s="29"/>
      <c r="B240" s="29"/>
      <c r="C240" s="29" t="s">
        <v>25</v>
      </c>
      <c r="D240" s="30"/>
      <c r="E240" s="31" t="s">
        <v>26</v>
      </c>
      <c r="F240" s="29"/>
      <c r="G240" s="32">
        <v>0</v>
      </c>
      <c r="H240" s="33">
        <f>IF((TRIM(M240)="Ja"),ROUND(ROUND((G240*D240),4),2),0)</f>
        <v>0</v>
      </c>
      <c r="I240" s="33">
        <f>ROUND(ROUND((L240*H240),4),2)</f>
        <v>0</v>
      </c>
      <c r="J240" s="34"/>
      <c r="K240" s="33">
        <f>ROUND(ROUND((L240*J240),4),2)</f>
        <v>0</v>
      </c>
      <c r="L240" s="35">
        <v>0.19</v>
      </c>
      <c r="M240" s="36" t="s">
        <v>18</v>
      </c>
    </row>
    <row r="241" spans="1:13" ht="15" outlineLevel="2" x14ac:dyDescent="0.2">
      <c r="A241" s="17" t="s">
        <v>267</v>
      </c>
      <c r="B241" s="18" t="s">
        <v>268</v>
      </c>
      <c r="C241" s="17" t="s">
        <v>43</v>
      </c>
      <c r="D241" s="19"/>
      <c r="E241" s="20"/>
      <c r="F241" s="17"/>
      <c r="G241" s="21"/>
      <c r="H241" s="22">
        <f>IF((TRIM(M241)="Ja"),SUM(H244+H247+H250+H253+H256+H259+H262+H265+H268+H271+H274+H277+H280+H283+H286+H289+H292+H295+H298+H301+H304+H307+H310+H313+H316+H319+H322+H325+H328+H331+H334+H337),0)</f>
        <v>0</v>
      </c>
      <c r="I241" s="22">
        <f>ROUND(ROUND((L241*H241),4),2)</f>
        <v>0</v>
      </c>
      <c r="J241" s="23"/>
      <c r="K241" s="22">
        <f>ROUND(ROUND((L241*J241),4),2)</f>
        <v>0</v>
      </c>
      <c r="L241" s="24">
        <v>0.19</v>
      </c>
      <c r="M241" s="25" t="s">
        <v>18</v>
      </c>
    </row>
    <row r="242" spans="1:13" ht="15" outlineLevel="3" x14ac:dyDescent="0.2">
      <c r="A242" s="26" t="s">
        <v>269</v>
      </c>
      <c r="B242" s="27" t="s">
        <v>270</v>
      </c>
      <c r="C242" s="26"/>
      <c r="D242" s="26"/>
      <c r="E242" s="26"/>
      <c r="F242" s="26"/>
      <c r="G242" s="26"/>
      <c r="H242" s="26"/>
      <c r="I242" s="26"/>
      <c r="J242" s="26"/>
      <c r="K242" s="26"/>
      <c r="L242" s="26"/>
      <c r="M242" s="26"/>
    </row>
    <row r="243" spans="1:13" ht="409.5" outlineLevel="4" x14ac:dyDescent="0.2">
      <c r="A243" s="26"/>
      <c r="B243" s="28" t="s">
        <v>271</v>
      </c>
      <c r="C243" s="26"/>
      <c r="D243" s="26"/>
      <c r="E243" s="26"/>
      <c r="F243" s="26"/>
      <c r="G243" s="26"/>
      <c r="H243" s="26"/>
      <c r="I243" s="26"/>
      <c r="J243" s="26"/>
      <c r="K243" s="26"/>
      <c r="L243" s="26"/>
      <c r="M243" s="26"/>
    </row>
    <row r="244" spans="1:13" ht="15" outlineLevel="4" x14ac:dyDescent="0.2">
      <c r="A244" s="29"/>
      <c r="B244" s="29"/>
      <c r="C244" s="29" t="s">
        <v>25</v>
      </c>
      <c r="D244" s="30"/>
      <c r="E244" s="31" t="s">
        <v>26</v>
      </c>
      <c r="F244" s="29"/>
      <c r="G244" s="32">
        <v>0</v>
      </c>
      <c r="H244" s="33">
        <f>IF((TRIM(M244)="Ja"),ROUND(ROUND((G244*D244),4),2),0)</f>
        <v>0</v>
      </c>
      <c r="I244" s="33">
        <f>ROUND(ROUND((L244*H244),4),2)</f>
        <v>0</v>
      </c>
      <c r="J244" s="34"/>
      <c r="K244" s="33">
        <f>ROUND(ROUND((L244*J244),4),2)</f>
        <v>0</v>
      </c>
      <c r="L244" s="35">
        <v>0.19</v>
      </c>
      <c r="M244" s="36" t="s">
        <v>18</v>
      </c>
    </row>
    <row r="245" spans="1:13" ht="15" outlineLevel="3" x14ac:dyDescent="0.2">
      <c r="A245" s="26" t="s">
        <v>272</v>
      </c>
      <c r="B245" s="27" t="s">
        <v>273</v>
      </c>
      <c r="C245" s="26"/>
      <c r="D245" s="26"/>
      <c r="E245" s="26"/>
      <c r="F245" s="26"/>
      <c r="G245" s="26"/>
      <c r="H245" s="26"/>
      <c r="I245" s="26"/>
      <c r="J245" s="26"/>
      <c r="K245" s="26"/>
      <c r="L245" s="26"/>
      <c r="M245" s="26"/>
    </row>
    <row r="246" spans="1:13" ht="409.5" outlineLevel="4" x14ac:dyDescent="0.2">
      <c r="A246" s="26"/>
      <c r="B246" s="28" t="s">
        <v>274</v>
      </c>
      <c r="C246" s="26"/>
      <c r="D246" s="26"/>
      <c r="E246" s="26"/>
      <c r="F246" s="26"/>
      <c r="G246" s="26"/>
      <c r="H246" s="26"/>
      <c r="I246" s="26"/>
      <c r="J246" s="26"/>
      <c r="K246" s="26"/>
      <c r="L246" s="26"/>
      <c r="M246" s="26"/>
    </row>
    <row r="247" spans="1:13" ht="15" outlineLevel="4" x14ac:dyDescent="0.2">
      <c r="A247" s="29"/>
      <c r="B247" s="29"/>
      <c r="C247" s="29" t="s">
        <v>25</v>
      </c>
      <c r="D247" s="30"/>
      <c r="E247" s="31" t="s">
        <v>26</v>
      </c>
      <c r="F247" s="29"/>
      <c r="G247" s="32">
        <v>0</v>
      </c>
      <c r="H247" s="33">
        <f>IF((TRIM(M247)="Ja"),ROUND(ROUND((G247*D247),4),2),0)</f>
        <v>0</v>
      </c>
      <c r="I247" s="33">
        <f>ROUND(ROUND((L247*H247),4),2)</f>
        <v>0</v>
      </c>
      <c r="J247" s="34"/>
      <c r="K247" s="33">
        <f>ROUND(ROUND((L247*J247),4),2)</f>
        <v>0</v>
      </c>
      <c r="L247" s="35">
        <v>0.19</v>
      </c>
      <c r="M247" s="36" t="s">
        <v>18</v>
      </c>
    </row>
    <row r="248" spans="1:13" ht="15" outlineLevel="3" x14ac:dyDescent="0.2">
      <c r="A248" s="26" t="s">
        <v>275</v>
      </c>
      <c r="B248" s="27" t="s">
        <v>276</v>
      </c>
      <c r="C248" s="26"/>
      <c r="D248" s="26"/>
      <c r="E248" s="26"/>
      <c r="F248" s="26"/>
      <c r="G248" s="26"/>
      <c r="H248" s="26"/>
      <c r="I248" s="26"/>
      <c r="J248" s="26"/>
      <c r="K248" s="26"/>
      <c r="L248" s="26"/>
      <c r="M248" s="26"/>
    </row>
    <row r="249" spans="1:13" ht="409.5" outlineLevel="4" x14ac:dyDescent="0.2">
      <c r="A249" s="26"/>
      <c r="B249" s="28" t="s">
        <v>277</v>
      </c>
      <c r="C249" s="26"/>
      <c r="D249" s="26"/>
      <c r="E249" s="26"/>
      <c r="F249" s="26"/>
      <c r="G249" s="26"/>
      <c r="H249" s="26"/>
      <c r="I249" s="26"/>
      <c r="J249" s="26"/>
      <c r="K249" s="26"/>
      <c r="L249" s="26"/>
      <c r="M249" s="26"/>
    </row>
    <row r="250" spans="1:13" ht="15" outlineLevel="4" x14ac:dyDescent="0.2">
      <c r="A250" s="29"/>
      <c r="B250" s="29"/>
      <c r="C250" s="29" t="s">
        <v>25</v>
      </c>
      <c r="D250" s="30"/>
      <c r="E250" s="31" t="s">
        <v>26</v>
      </c>
      <c r="F250" s="29"/>
      <c r="G250" s="32">
        <v>0</v>
      </c>
      <c r="H250" s="33">
        <f>IF((TRIM(M250)="Ja"),ROUND(ROUND((G250*D250),4),2),0)</f>
        <v>0</v>
      </c>
      <c r="I250" s="33">
        <f>ROUND(ROUND((L250*H250),4),2)</f>
        <v>0</v>
      </c>
      <c r="J250" s="34"/>
      <c r="K250" s="33">
        <f>ROUND(ROUND((L250*J250),4),2)</f>
        <v>0</v>
      </c>
      <c r="L250" s="35">
        <v>0.19</v>
      </c>
      <c r="M250" s="36" t="s">
        <v>18</v>
      </c>
    </row>
    <row r="251" spans="1:13" ht="15" outlineLevel="3" x14ac:dyDescent="0.2">
      <c r="A251" s="26" t="s">
        <v>278</v>
      </c>
      <c r="B251" s="27" t="s">
        <v>279</v>
      </c>
      <c r="C251" s="26"/>
      <c r="D251" s="26"/>
      <c r="E251" s="26"/>
      <c r="F251" s="26"/>
      <c r="G251" s="26"/>
      <c r="H251" s="26"/>
      <c r="I251" s="26"/>
      <c r="J251" s="26"/>
      <c r="K251" s="26"/>
      <c r="L251" s="26"/>
      <c r="M251" s="26"/>
    </row>
    <row r="252" spans="1:13" ht="409.5" outlineLevel="4" x14ac:dyDescent="0.2">
      <c r="A252" s="26"/>
      <c r="B252" s="28" t="s">
        <v>280</v>
      </c>
      <c r="C252" s="26"/>
      <c r="D252" s="26"/>
      <c r="E252" s="26"/>
      <c r="F252" s="26"/>
      <c r="G252" s="26"/>
      <c r="H252" s="26"/>
      <c r="I252" s="26"/>
      <c r="J252" s="26"/>
      <c r="K252" s="26"/>
      <c r="L252" s="26"/>
      <c r="M252" s="26"/>
    </row>
    <row r="253" spans="1:13" ht="15" outlineLevel="4" x14ac:dyDescent="0.2">
      <c r="A253" s="29"/>
      <c r="B253" s="29"/>
      <c r="C253" s="29" t="s">
        <v>25</v>
      </c>
      <c r="D253" s="30"/>
      <c r="E253" s="31" t="s">
        <v>26</v>
      </c>
      <c r="F253" s="29"/>
      <c r="G253" s="32">
        <v>0</v>
      </c>
      <c r="H253" s="33">
        <f>IF((TRIM(M253)="Ja"),ROUND(ROUND((G253*D253),4),2),0)</f>
        <v>0</v>
      </c>
      <c r="I253" s="33">
        <f>ROUND(ROUND((L253*H253),4),2)</f>
        <v>0</v>
      </c>
      <c r="J253" s="34"/>
      <c r="K253" s="33">
        <f>ROUND(ROUND((L253*J253),4),2)</f>
        <v>0</v>
      </c>
      <c r="L253" s="35">
        <v>0.19</v>
      </c>
      <c r="M253" s="36" t="s">
        <v>18</v>
      </c>
    </row>
    <row r="254" spans="1:13" ht="15" outlineLevel="3" x14ac:dyDescent="0.2">
      <c r="A254" s="26" t="s">
        <v>281</v>
      </c>
      <c r="B254" s="27" t="s">
        <v>282</v>
      </c>
      <c r="C254" s="26"/>
      <c r="D254" s="26"/>
      <c r="E254" s="26"/>
      <c r="F254" s="26"/>
      <c r="G254" s="26"/>
      <c r="H254" s="26"/>
      <c r="I254" s="26"/>
      <c r="J254" s="26"/>
      <c r="K254" s="26"/>
      <c r="L254" s="26"/>
      <c r="M254" s="26"/>
    </row>
    <row r="255" spans="1:13" ht="409.5" outlineLevel="4" x14ac:dyDescent="0.2">
      <c r="A255" s="26"/>
      <c r="B255" s="28" t="s">
        <v>283</v>
      </c>
      <c r="C255" s="26"/>
      <c r="D255" s="26"/>
      <c r="E255" s="26"/>
      <c r="F255" s="26"/>
      <c r="G255" s="26"/>
      <c r="H255" s="26"/>
      <c r="I255" s="26"/>
      <c r="J255" s="26"/>
      <c r="K255" s="26"/>
      <c r="L255" s="26"/>
      <c r="M255" s="26"/>
    </row>
    <row r="256" spans="1:13" ht="15" outlineLevel="4" x14ac:dyDescent="0.2">
      <c r="A256" s="29"/>
      <c r="B256" s="29"/>
      <c r="C256" s="29" t="s">
        <v>25</v>
      </c>
      <c r="D256" s="30"/>
      <c r="E256" s="31" t="s">
        <v>26</v>
      </c>
      <c r="F256" s="29"/>
      <c r="G256" s="32">
        <v>0</v>
      </c>
      <c r="H256" s="33">
        <f>IF((TRIM(M256)="Ja"),ROUND(ROUND((G256*D256),4),2),0)</f>
        <v>0</v>
      </c>
      <c r="I256" s="33">
        <f>ROUND(ROUND((L256*H256),4),2)</f>
        <v>0</v>
      </c>
      <c r="J256" s="34"/>
      <c r="K256" s="33">
        <f>ROUND(ROUND((L256*J256),4),2)</f>
        <v>0</v>
      </c>
      <c r="L256" s="35">
        <v>0.19</v>
      </c>
      <c r="M256" s="36" t="s">
        <v>18</v>
      </c>
    </row>
    <row r="257" spans="1:13" ht="15" outlineLevel="3" x14ac:dyDescent="0.2">
      <c r="A257" s="26" t="s">
        <v>284</v>
      </c>
      <c r="B257" s="27" t="s">
        <v>285</v>
      </c>
      <c r="C257" s="26"/>
      <c r="D257" s="26"/>
      <c r="E257" s="26"/>
      <c r="F257" s="26"/>
      <c r="G257" s="26"/>
      <c r="H257" s="26"/>
      <c r="I257" s="26"/>
      <c r="J257" s="26"/>
      <c r="K257" s="26"/>
      <c r="L257" s="26"/>
      <c r="M257" s="26"/>
    </row>
    <row r="258" spans="1:13" ht="409.5" outlineLevel="4" x14ac:dyDescent="0.2">
      <c r="A258" s="26"/>
      <c r="B258" s="28" t="s">
        <v>286</v>
      </c>
      <c r="C258" s="26"/>
      <c r="D258" s="26"/>
      <c r="E258" s="26"/>
      <c r="F258" s="26"/>
      <c r="G258" s="26"/>
      <c r="H258" s="26"/>
      <c r="I258" s="26"/>
      <c r="J258" s="26"/>
      <c r="K258" s="26"/>
      <c r="L258" s="26"/>
      <c r="M258" s="26"/>
    </row>
    <row r="259" spans="1:13" ht="15" outlineLevel="4" x14ac:dyDescent="0.2">
      <c r="A259" s="29"/>
      <c r="B259" s="29"/>
      <c r="C259" s="29" t="s">
        <v>25</v>
      </c>
      <c r="D259" s="30"/>
      <c r="E259" s="31" t="s">
        <v>26</v>
      </c>
      <c r="F259" s="29"/>
      <c r="G259" s="32">
        <v>0</v>
      </c>
      <c r="H259" s="33">
        <f>IF((TRIM(M259)="Ja"),ROUND(ROUND((G259*D259),4),2),0)</f>
        <v>0</v>
      </c>
      <c r="I259" s="33">
        <f>ROUND(ROUND((L259*H259),4),2)</f>
        <v>0</v>
      </c>
      <c r="J259" s="34"/>
      <c r="K259" s="33">
        <f>ROUND(ROUND((L259*J259),4),2)</f>
        <v>0</v>
      </c>
      <c r="L259" s="35">
        <v>0.19</v>
      </c>
      <c r="M259" s="36" t="s">
        <v>18</v>
      </c>
    </row>
    <row r="260" spans="1:13" ht="15" outlineLevel="3" x14ac:dyDescent="0.2">
      <c r="A260" s="26" t="s">
        <v>287</v>
      </c>
      <c r="B260" s="27" t="s">
        <v>288</v>
      </c>
      <c r="C260" s="26"/>
      <c r="D260" s="26"/>
      <c r="E260" s="26"/>
      <c r="F260" s="26"/>
      <c r="G260" s="26"/>
      <c r="H260" s="26"/>
      <c r="I260" s="26"/>
      <c r="J260" s="26"/>
      <c r="K260" s="26"/>
      <c r="L260" s="26"/>
      <c r="M260" s="26"/>
    </row>
    <row r="261" spans="1:13" ht="409.5" outlineLevel="4" x14ac:dyDescent="0.2">
      <c r="A261" s="26"/>
      <c r="B261" s="28" t="s">
        <v>289</v>
      </c>
      <c r="C261" s="26"/>
      <c r="D261" s="26"/>
      <c r="E261" s="26"/>
      <c r="F261" s="26"/>
      <c r="G261" s="26"/>
      <c r="H261" s="26"/>
      <c r="I261" s="26"/>
      <c r="J261" s="26"/>
      <c r="K261" s="26"/>
      <c r="L261" s="26"/>
      <c r="M261" s="26"/>
    </row>
    <row r="262" spans="1:13" ht="15" outlineLevel="4" x14ac:dyDescent="0.2">
      <c r="A262" s="29"/>
      <c r="B262" s="29"/>
      <c r="C262" s="29" t="s">
        <v>25</v>
      </c>
      <c r="D262" s="30"/>
      <c r="E262" s="31" t="s">
        <v>26</v>
      </c>
      <c r="F262" s="29"/>
      <c r="G262" s="32">
        <v>0</v>
      </c>
      <c r="H262" s="33">
        <f>IF((TRIM(M262)="Ja"),ROUND(ROUND((G262*D262),4),2),0)</f>
        <v>0</v>
      </c>
      <c r="I262" s="33">
        <f>ROUND(ROUND((L262*H262),4),2)</f>
        <v>0</v>
      </c>
      <c r="J262" s="34"/>
      <c r="K262" s="33">
        <f>ROUND(ROUND((L262*J262),4),2)</f>
        <v>0</v>
      </c>
      <c r="L262" s="35">
        <v>0.19</v>
      </c>
      <c r="M262" s="36" t="s">
        <v>18</v>
      </c>
    </row>
    <row r="263" spans="1:13" ht="15" outlineLevel="3" x14ac:dyDescent="0.2">
      <c r="A263" s="26" t="s">
        <v>290</v>
      </c>
      <c r="B263" s="27" t="s">
        <v>291</v>
      </c>
      <c r="C263" s="26"/>
      <c r="D263" s="26"/>
      <c r="E263" s="26"/>
      <c r="F263" s="26"/>
      <c r="G263" s="26"/>
      <c r="H263" s="26"/>
      <c r="I263" s="26"/>
      <c r="J263" s="26"/>
      <c r="K263" s="26"/>
      <c r="L263" s="26"/>
      <c r="M263" s="26"/>
    </row>
    <row r="264" spans="1:13" ht="409.5" outlineLevel="4" x14ac:dyDescent="0.2">
      <c r="A264" s="26"/>
      <c r="B264" s="28" t="s">
        <v>292</v>
      </c>
      <c r="C264" s="26"/>
      <c r="D264" s="26"/>
      <c r="E264" s="26"/>
      <c r="F264" s="26"/>
      <c r="G264" s="26"/>
      <c r="H264" s="26"/>
      <c r="I264" s="26"/>
      <c r="J264" s="26"/>
      <c r="K264" s="26"/>
      <c r="L264" s="26"/>
      <c r="M264" s="26"/>
    </row>
    <row r="265" spans="1:13" ht="15" outlineLevel="4" x14ac:dyDescent="0.2">
      <c r="A265" s="29"/>
      <c r="B265" s="29"/>
      <c r="C265" s="29" t="s">
        <v>25</v>
      </c>
      <c r="D265" s="30"/>
      <c r="E265" s="31" t="s">
        <v>26</v>
      </c>
      <c r="F265" s="29"/>
      <c r="G265" s="32">
        <v>0</v>
      </c>
      <c r="H265" s="33">
        <f>IF((TRIM(M265)="Ja"),ROUND(ROUND((G265*D265),4),2),0)</f>
        <v>0</v>
      </c>
      <c r="I265" s="33">
        <f>ROUND(ROUND((L265*H265),4),2)</f>
        <v>0</v>
      </c>
      <c r="J265" s="34"/>
      <c r="K265" s="33">
        <f>ROUND(ROUND((L265*J265),4),2)</f>
        <v>0</v>
      </c>
      <c r="L265" s="35">
        <v>0.19</v>
      </c>
      <c r="M265" s="36" t="s">
        <v>18</v>
      </c>
    </row>
    <row r="266" spans="1:13" ht="15" outlineLevel="3" x14ac:dyDescent="0.2">
      <c r="A266" s="26" t="s">
        <v>293</v>
      </c>
      <c r="B266" s="27" t="s">
        <v>294</v>
      </c>
      <c r="C266" s="26"/>
      <c r="D266" s="26"/>
      <c r="E266" s="26"/>
      <c r="F266" s="26"/>
      <c r="G266" s="26"/>
      <c r="H266" s="26"/>
      <c r="I266" s="26"/>
      <c r="J266" s="26"/>
      <c r="K266" s="26"/>
      <c r="L266" s="26"/>
      <c r="M266" s="26"/>
    </row>
    <row r="267" spans="1:13" ht="409.5" outlineLevel="4" x14ac:dyDescent="0.2">
      <c r="A267" s="26"/>
      <c r="B267" s="28" t="s">
        <v>295</v>
      </c>
      <c r="C267" s="26"/>
      <c r="D267" s="26"/>
      <c r="E267" s="26"/>
      <c r="F267" s="26"/>
      <c r="G267" s="26"/>
      <c r="H267" s="26"/>
      <c r="I267" s="26"/>
      <c r="J267" s="26"/>
      <c r="K267" s="26"/>
      <c r="L267" s="26"/>
      <c r="M267" s="26"/>
    </row>
    <row r="268" spans="1:13" ht="15" outlineLevel="4" x14ac:dyDescent="0.2">
      <c r="A268" s="29"/>
      <c r="B268" s="29"/>
      <c r="C268" s="29" t="s">
        <v>25</v>
      </c>
      <c r="D268" s="30"/>
      <c r="E268" s="31" t="s">
        <v>26</v>
      </c>
      <c r="F268" s="29"/>
      <c r="G268" s="32">
        <v>0</v>
      </c>
      <c r="H268" s="33">
        <f>IF((TRIM(M268)="Ja"),ROUND(ROUND((G268*D268),4),2),0)</f>
        <v>0</v>
      </c>
      <c r="I268" s="33">
        <f>ROUND(ROUND((L268*H268),4),2)</f>
        <v>0</v>
      </c>
      <c r="J268" s="34"/>
      <c r="K268" s="33">
        <f>ROUND(ROUND((L268*J268),4),2)</f>
        <v>0</v>
      </c>
      <c r="L268" s="35">
        <v>0.19</v>
      </c>
      <c r="M268" s="36" t="s">
        <v>18</v>
      </c>
    </row>
    <row r="269" spans="1:13" ht="15" outlineLevel="3" x14ac:dyDescent="0.2">
      <c r="A269" s="26" t="s">
        <v>296</v>
      </c>
      <c r="B269" s="27" t="s">
        <v>297</v>
      </c>
      <c r="C269" s="26"/>
      <c r="D269" s="26"/>
      <c r="E269" s="26"/>
      <c r="F269" s="26"/>
      <c r="G269" s="26"/>
      <c r="H269" s="26"/>
      <c r="I269" s="26"/>
      <c r="J269" s="26"/>
      <c r="K269" s="26"/>
      <c r="L269" s="26"/>
      <c r="M269" s="26"/>
    </row>
    <row r="270" spans="1:13" ht="409.5" outlineLevel="4" x14ac:dyDescent="0.2">
      <c r="A270" s="26"/>
      <c r="B270" s="28" t="s">
        <v>298</v>
      </c>
      <c r="C270" s="26"/>
      <c r="D270" s="26"/>
      <c r="E270" s="26"/>
      <c r="F270" s="26"/>
      <c r="G270" s="26"/>
      <c r="H270" s="26"/>
      <c r="I270" s="26"/>
      <c r="J270" s="26"/>
      <c r="K270" s="26"/>
      <c r="L270" s="26"/>
      <c r="M270" s="26"/>
    </row>
    <row r="271" spans="1:13" ht="15" outlineLevel="4" x14ac:dyDescent="0.2">
      <c r="A271" s="29"/>
      <c r="B271" s="29"/>
      <c r="C271" s="29" t="s">
        <v>25</v>
      </c>
      <c r="D271" s="30"/>
      <c r="E271" s="31" t="s">
        <v>26</v>
      </c>
      <c r="F271" s="29"/>
      <c r="G271" s="32">
        <v>0</v>
      </c>
      <c r="H271" s="33">
        <f>IF((TRIM(M271)="Ja"),ROUND(ROUND((G271*D271),4),2),0)</f>
        <v>0</v>
      </c>
      <c r="I271" s="33">
        <f>ROUND(ROUND((L271*H271),4),2)</f>
        <v>0</v>
      </c>
      <c r="J271" s="34"/>
      <c r="K271" s="33">
        <f>ROUND(ROUND((L271*J271),4),2)</f>
        <v>0</v>
      </c>
      <c r="L271" s="35">
        <v>0.19</v>
      </c>
      <c r="M271" s="36" t="s">
        <v>18</v>
      </c>
    </row>
    <row r="272" spans="1:13" ht="15" outlineLevel="3" x14ac:dyDescent="0.2">
      <c r="A272" s="26" t="s">
        <v>299</v>
      </c>
      <c r="B272" s="27" t="s">
        <v>300</v>
      </c>
      <c r="C272" s="26"/>
      <c r="D272" s="26"/>
      <c r="E272" s="26"/>
      <c r="F272" s="26"/>
      <c r="G272" s="26"/>
      <c r="H272" s="26"/>
      <c r="I272" s="26"/>
      <c r="J272" s="26"/>
      <c r="K272" s="26"/>
      <c r="L272" s="26"/>
      <c r="M272" s="26"/>
    </row>
    <row r="273" spans="1:13" ht="409.5" outlineLevel="4" x14ac:dyDescent="0.2">
      <c r="A273" s="26"/>
      <c r="B273" s="28" t="s">
        <v>301</v>
      </c>
      <c r="C273" s="26"/>
      <c r="D273" s="26"/>
      <c r="E273" s="26"/>
      <c r="F273" s="26"/>
      <c r="G273" s="26"/>
      <c r="H273" s="26"/>
      <c r="I273" s="26"/>
      <c r="J273" s="26"/>
      <c r="K273" s="26"/>
      <c r="L273" s="26"/>
      <c r="M273" s="26"/>
    </row>
    <row r="274" spans="1:13" ht="15" outlineLevel="4" x14ac:dyDescent="0.2">
      <c r="A274" s="29"/>
      <c r="B274" s="29"/>
      <c r="C274" s="29" t="s">
        <v>25</v>
      </c>
      <c r="D274" s="30"/>
      <c r="E274" s="31" t="s">
        <v>26</v>
      </c>
      <c r="F274" s="29"/>
      <c r="G274" s="32">
        <v>0</v>
      </c>
      <c r="H274" s="33">
        <f>IF((TRIM(M274)="Ja"),ROUND(ROUND((G274*D274),4),2),0)</f>
        <v>0</v>
      </c>
      <c r="I274" s="33">
        <f>ROUND(ROUND((L274*H274),4),2)</f>
        <v>0</v>
      </c>
      <c r="J274" s="34"/>
      <c r="K274" s="33">
        <f>ROUND(ROUND((L274*J274),4),2)</f>
        <v>0</v>
      </c>
      <c r="L274" s="35">
        <v>0.19</v>
      </c>
      <c r="M274" s="36" t="s">
        <v>18</v>
      </c>
    </row>
    <row r="275" spans="1:13" ht="15" outlineLevel="3" x14ac:dyDescent="0.2">
      <c r="A275" s="26" t="s">
        <v>302</v>
      </c>
      <c r="B275" s="27" t="s">
        <v>303</v>
      </c>
      <c r="C275" s="26"/>
      <c r="D275" s="26"/>
      <c r="E275" s="26"/>
      <c r="F275" s="26"/>
      <c r="G275" s="26"/>
      <c r="H275" s="26"/>
      <c r="I275" s="26"/>
      <c r="J275" s="26"/>
      <c r="K275" s="26"/>
      <c r="L275" s="26"/>
      <c r="M275" s="26"/>
    </row>
    <row r="276" spans="1:13" ht="409.5" outlineLevel="4" x14ac:dyDescent="0.2">
      <c r="A276" s="26"/>
      <c r="B276" s="28" t="s">
        <v>304</v>
      </c>
      <c r="C276" s="26"/>
      <c r="D276" s="26"/>
      <c r="E276" s="26"/>
      <c r="F276" s="26"/>
      <c r="G276" s="26"/>
      <c r="H276" s="26"/>
      <c r="I276" s="26"/>
      <c r="J276" s="26"/>
      <c r="K276" s="26"/>
      <c r="L276" s="26"/>
      <c r="M276" s="26"/>
    </row>
    <row r="277" spans="1:13" ht="15" outlineLevel="4" x14ac:dyDescent="0.2">
      <c r="A277" s="29"/>
      <c r="B277" s="29"/>
      <c r="C277" s="29" t="s">
        <v>25</v>
      </c>
      <c r="D277" s="30"/>
      <c r="E277" s="31" t="s">
        <v>26</v>
      </c>
      <c r="F277" s="29"/>
      <c r="G277" s="32">
        <v>0</v>
      </c>
      <c r="H277" s="33">
        <f>IF((TRIM(M277)="Ja"),ROUND(ROUND((G277*D277),4),2),0)</f>
        <v>0</v>
      </c>
      <c r="I277" s="33">
        <f>ROUND(ROUND((L277*H277),4),2)</f>
        <v>0</v>
      </c>
      <c r="J277" s="34"/>
      <c r="K277" s="33">
        <f>ROUND(ROUND((L277*J277),4),2)</f>
        <v>0</v>
      </c>
      <c r="L277" s="35">
        <v>0.19</v>
      </c>
      <c r="M277" s="36" t="s">
        <v>18</v>
      </c>
    </row>
    <row r="278" spans="1:13" ht="15" outlineLevel="3" x14ac:dyDescent="0.2">
      <c r="A278" s="26" t="s">
        <v>305</v>
      </c>
      <c r="B278" s="27" t="s">
        <v>306</v>
      </c>
      <c r="C278" s="26"/>
      <c r="D278" s="26"/>
      <c r="E278" s="26"/>
      <c r="F278" s="26"/>
      <c r="G278" s="26"/>
      <c r="H278" s="26"/>
      <c r="I278" s="26"/>
      <c r="J278" s="26"/>
      <c r="K278" s="26"/>
      <c r="L278" s="26"/>
      <c r="M278" s="26"/>
    </row>
    <row r="279" spans="1:13" ht="409.5" outlineLevel="4" x14ac:dyDescent="0.2">
      <c r="A279" s="26"/>
      <c r="B279" s="28" t="s">
        <v>307</v>
      </c>
      <c r="C279" s="26"/>
      <c r="D279" s="26"/>
      <c r="E279" s="26"/>
      <c r="F279" s="26"/>
      <c r="G279" s="26"/>
      <c r="H279" s="26"/>
      <c r="I279" s="26"/>
      <c r="J279" s="26"/>
      <c r="K279" s="26"/>
      <c r="L279" s="26"/>
      <c r="M279" s="26"/>
    </row>
    <row r="280" spans="1:13" ht="15" outlineLevel="4" x14ac:dyDescent="0.2">
      <c r="A280" s="29"/>
      <c r="B280" s="29"/>
      <c r="C280" s="29" t="s">
        <v>25</v>
      </c>
      <c r="D280" s="30"/>
      <c r="E280" s="31" t="s">
        <v>26</v>
      </c>
      <c r="F280" s="29"/>
      <c r="G280" s="32">
        <v>0</v>
      </c>
      <c r="H280" s="33">
        <f>IF((TRIM(M280)="Ja"),ROUND(ROUND((G280*D280),4),2),0)</f>
        <v>0</v>
      </c>
      <c r="I280" s="33">
        <f>ROUND(ROUND((L280*H280),4),2)</f>
        <v>0</v>
      </c>
      <c r="J280" s="34"/>
      <c r="K280" s="33">
        <f>ROUND(ROUND((L280*J280),4),2)</f>
        <v>0</v>
      </c>
      <c r="L280" s="35">
        <v>0.19</v>
      </c>
      <c r="M280" s="36" t="s">
        <v>18</v>
      </c>
    </row>
    <row r="281" spans="1:13" ht="15" outlineLevel="3" x14ac:dyDescent="0.2">
      <c r="A281" s="26" t="s">
        <v>308</v>
      </c>
      <c r="B281" s="27" t="s">
        <v>309</v>
      </c>
      <c r="C281" s="26"/>
      <c r="D281" s="26"/>
      <c r="E281" s="26"/>
      <c r="F281" s="26"/>
      <c r="G281" s="26"/>
      <c r="H281" s="26"/>
      <c r="I281" s="26"/>
      <c r="J281" s="26"/>
      <c r="K281" s="26"/>
      <c r="L281" s="26"/>
      <c r="M281" s="26"/>
    </row>
    <row r="282" spans="1:13" ht="409.5" outlineLevel="4" x14ac:dyDescent="0.2">
      <c r="A282" s="26"/>
      <c r="B282" s="28" t="s">
        <v>310</v>
      </c>
      <c r="C282" s="26"/>
      <c r="D282" s="26"/>
      <c r="E282" s="26"/>
      <c r="F282" s="26"/>
      <c r="G282" s="26"/>
      <c r="H282" s="26"/>
      <c r="I282" s="26"/>
      <c r="J282" s="26"/>
      <c r="K282" s="26"/>
      <c r="L282" s="26"/>
      <c r="M282" s="26"/>
    </row>
    <row r="283" spans="1:13" ht="15" outlineLevel="4" x14ac:dyDescent="0.2">
      <c r="A283" s="29"/>
      <c r="B283" s="29"/>
      <c r="C283" s="29" t="s">
        <v>25</v>
      </c>
      <c r="D283" s="30"/>
      <c r="E283" s="31" t="s">
        <v>26</v>
      </c>
      <c r="F283" s="29"/>
      <c r="G283" s="32">
        <v>0</v>
      </c>
      <c r="H283" s="33">
        <f>IF((TRIM(M283)="Ja"),ROUND(ROUND((G283*D283),4),2),0)</f>
        <v>0</v>
      </c>
      <c r="I283" s="33">
        <f>ROUND(ROUND((L283*H283),4),2)</f>
        <v>0</v>
      </c>
      <c r="J283" s="34"/>
      <c r="K283" s="33">
        <f>ROUND(ROUND((L283*J283),4),2)</f>
        <v>0</v>
      </c>
      <c r="L283" s="35">
        <v>0.19</v>
      </c>
      <c r="M283" s="36" t="s">
        <v>18</v>
      </c>
    </row>
    <row r="284" spans="1:13" ht="15" outlineLevel="3" x14ac:dyDescent="0.2">
      <c r="A284" s="26" t="s">
        <v>311</v>
      </c>
      <c r="B284" s="27" t="s">
        <v>312</v>
      </c>
      <c r="C284" s="26"/>
      <c r="D284" s="26"/>
      <c r="E284" s="26"/>
      <c r="F284" s="26"/>
      <c r="G284" s="26"/>
      <c r="H284" s="26"/>
      <c r="I284" s="26"/>
      <c r="J284" s="26"/>
      <c r="K284" s="26"/>
      <c r="L284" s="26"/>
      <c r="M284" s="26"/>
    </row>
    <row r="285" spans="1:13" ht="409.5" outlineLevel="4" x14ac:dyDescent="0.2">
      <c r="A285" s="26"/>
      <c r="B285" s="28" t="s">
        <v>313</v>
      </c>
      <c r="C285" s="26"/>
      <c r="D285" s="26"/>
      <c r="E285" s="26"/>
      <c r="F285" s="26"/>
      <c r="G285" s="26"/>
      <c r="H285" s="26"/>
      <c r="I285" s="26"/>
      <c r="J285" s="26"/>
      <c r="K285" s="26"/>
      <c r="L285" s="26"/>
      <c r="M285" s="26"/>
    </row>
    <row r="286" spans="1:13" ht="15" outlineLevel="4" x14ac:dyDescent="0.2">
      <c r="A286" s="29"/>
      <c r="B286" s="29"/>
      <c r="C286" s="29" t="s">
        <v>25</v>
      </c>
      <c r="D286" s="30"/>
      <c r="E286" s="31"/>
      <c r="F286" s="29"/>
      <c r="G286" s="32">
        <v>0</v>
      </c>
      <c r="H286" s="33">
        <f>IF((TRIM(M286)="Ja"),ROUND(ROUND((G286*D286),4),2),0)</f>
        <v>0</v>
      </c>
      <c r="I286" s="33">
        <f>ROUND(ROUND((L286*H286),4),2)</f>
        <v>0</v>
      </c>
      <c r="J286" s="34"/>
      <c r="K286" s="33">
        <f>ROUND(ROUND((L286*J286),4),2)</f>
        <v>0</v>
      </c>
      <c r="L286" s="35">
        <v>0.19</v>
      </c>
      <c r="M286" s="36" t="s">
        <v>18</v>
      </c>
    </row>
    <row r="287" spans="1:13" ht="15" outlineLevel="3" x14ac:dyDescent="0.2">
      <c r="A287" s="26" t="s">
        <v>314</v>
      </c>
      <c r="B287" s="27" t="s">
        <v>315</v>
      </c>
      <c r="C287" s="26"/>
      <c r="D287" s="26"/>
      <c r="E287" s="26"/>
      <c r="F287" s="26"/>
      <c r="G287" s="26"/>
      <c r="H287" s="26"/>
      <c r="I287" s="26"/>
      <c r="J287" s="26"/>
      <c r="K287" s="26"/>
      <c r="L287" s="26"/>
      <c r="M287" s="26"/>
    </row>
    <row r="288" spans="1:13" ht="409.5" outlineLevel="4" x14ac:dyDescent="0.2">
      <c r="A288" s="26"/>
      <c r="B288" s="28" t="s">
        <v>316</v>
      </c>
      <c r="C288" s="26"/>
      <c r="D288" s="26"/>
      <c r="E288" s="26"/>
      <c r="F288" s="26"/>
      <c r="G288" s="26"/>
      <c r="H288" s="26"/>
      <c r="I288" s="26"/>
      <c r="J288" s="26"/>
      <c r="K288" s="26"/>
      <c r="L288" s="26"/>
      <c r="M288" s="26"/>
    </row>
    <row r="289" spans="1:13" ht="15" outlineLevel="4" x14ac:dyDescent="0.2">
      <c r="A289" s="29"/>
      <c r="B289" s="29"/>
      <c r="C289" s="29" t="s">
        <v>25</v>
      </c>
      <c r="D289" s="30"/>
      <c r="E289" s="31"/>
      <c r="F289" s="29"/>
      <c r="G289" s="32">
        <v>0</v>
      </c>
      <c r="H289" s="33">
        <f>IF((TRIM(M289)="Ja"),ROUND(ROUND((G289*D289),4),2),0)</f>
        <v>0</v>
      </c>
      <c r="I289" s="33">
        <f>ROUND(ROUND((L289*H289),4),2)</f>
        <v>0</v>
      </c>
      <c r="J289" s="34"/>
      <c r="K289" s="33">
        <f>ROUND(ROUND((L289*J289),4),2)</f>
        <v>0</v>
      </c>
      <c r="L289" s="35">
        <v>0.19</v>
      </c>
      <c r="M289" s="36" t="s">
        <v>18</v>
      </c>
    </row>
    <row r="290" spans="1:13" ht="15" outlineLevel="3" x14ac:dyDescent="0.2">
      <c r="A290" s="26" t="s">
        <v>317</v>
      </c>
      <c r="B290" s="27" t="s">
        <v>318</v>
      </c>
      <c r="C290" s="26"/>
      <c r="D290" s="26"/>
      <c r="E290" s="26"/>
      <c r="F290" s="26"/>
      <c r="G290" s="26"/>
      <c r="H290" s="26"/>
      <c r="I290" s="26"/>
      <c r="J290" s="26"/>
      <c r="K290" s="26"/>
      <c r="L290" s="26"/>
      <c r="M290" s="26"/>
    </row>
    <row r="291" spans="1:13" ht="409.5" outlineLevel="4" x14ac:dyDescent="0.2">
      <c r="A291" s="26"/>
      <c r="B291" s="28" t="s">
        <v>319</v>
      </c>
      <c r="C291" s="26"/>
      <c r="D291" s="26"/>
      <c r="E291" s="26"/>
      <c r="F291" s="26"/>
      <c r="G291" s="26"/>
      <c r="H291" s="26"/>
      <c r="I291" s="26"/>
      <c r="J291" s="26"/>
      <c r="K291" s="26"/>
      <c r="L291" s="26"/>
      <c r="M291" s="26"/>
    </row>
    <row r="292" spans="1:13" ht="15" outlineLevel="4" x14ac:dyDescent="0.2">
      <c r="A292" s="29"/>
      <c r="B292" s="29"/>
      <c r="C292" s="29" t="s">
        <v>25</v>
      </c>
      <c r="D292" s="30"/>
      <c r="E292" s="31"/>
      <c r="F292" s="29"/>
      <c r="G292" s="32">
        <v>0</v>
      </c>
      <c r="H292" s="33">
        <f>IF((TRIM(M292)="Ja"),ROUND(ROUND((G292*D292),4),2),0)</f>
        <v>0</v>
      </c>
      <c r="I292" s="33">
        <f>ROUND(ROUND((L292*H292),4),2)</f>
        <v>0</v>
      </c>
      <c r="J292" s="34"/>
      <c r="K292" s="33">
        <f>ROUND(ROUND((L292*J292),4),2)</f>
        <v>0</v>
      </c>
      <c r="L292" s="35">
        <v>0.19</v>
      </c>
      <c r="M292" s="36" t="s">
        <v>18</v>
      </c>
    </row>
    <row r="293" spans="1:13" ht="15" outlineLevel="3" x14ac:dyDescent="0.2">
      <c r="A293" s="26" t="s">
        <v>320</v>
      </c>
      <c r="B293" s="27" t="s">
        <v>321</v>
      </c>
      <c r="C293" s="26"/>
      <c r="D293" s="26"/>
      <c r="E293" s="26"/>
      <c r="F293" s="26"/>
      <c r="G293" s="26"/>
      <c r="H293" s="26"/>
      <c r="I293" s="26"/>
      <c r="J293" s="26"/>
      <c r="K293" s="26"/>
      <c r="L293" s="26"/>
      <c r="M293" s="26"/>
    </row>
    <row r="294" spans="1:13" ht="409.5" outlineLevel="4" x14ac:dyDescent="0.2">
      <c r="A294" s="26"/>
      <c r="B294" s="28" t="s">
        <v>322</v>
      </c>
      <c r="C294" s="26"/>
      <c r="D294" s="26"/>
      <c r="E294" s="26"/>
      <c r="F294" s="26"/>
      <c r="G294" s="26"/>
      <c r="H294" s="26"/>
      <c r="I294" s="26"/>
      <c r="J294" s="26"/>
      <c r="K294" s="26"/>
      <c r="L294" s="26"/>
      <c r="M294" s="26"/>
    </row>
    <row r="295" spans="1:13" ht="15" outlineLevel="4" x14ac:dyDescent="0.2">
      <c r="A295" s="29"/>
      <c r="B295" s="29"/>
      <c r="C295" s="29" t="s">
        <v>25</v>
      </c>
      <c r="D295" s="30"/>
      <c r="E295" s="31" t="s">
        <v>26</v>
      </c>
      <c r="F295" s="29"/>
      <c r="G295" s="32">
        <v>0</v>
      </c>
      <c r="H295" s="33">
        <f>IF((TRIM(M295)="Ja"),ROUND(ROUND((G295*D295),4),2),0)</f>
        <v>0</v>
      </c>
      <c r="I295" s="33">
        <f>ROUND(ROUND((L295*H295),4),2)</f>
        <v>0</v>
      </c>
      <c r="J295" s="34"/>
      <c r="K295" s="33">
        <f>ROUND(ROUND((L295*J295),4),2)</f>
        <v>0</v>
      </c>
      <c r="L295" s="35">
        <v>0.19</v>
      </c>
      <c r="M295" s="36" t="s">
        <v>18</v>
      </c>
    </row>
    <row r="296" spans="1:13" ht="15" outlineLevel="3" x14ac:dyDescent="0.2">
      <c r="A296" s="26" t="s">
        <v>323</v>
      </c>
      <c r="B296" s="27" t="s">
        <v>324</v>
      </c>
      <c r="C296" s="26"/>
      <c r="D296" s="26"/>
      <c r="E296" s="26"/>
      <c r="F296" s="26"/>
      <c r="G296" s="26"/>
      <c r="H296" s="26"/>
      <c r="I296" s="26"/>
      <c r="J296" s="26"/>
      <c r="K296" s="26"/>
      <c r="L296" s="26"/>
      <c r="M296" s="26"/>
    </row>
    <row r="297" spans="1:13" ht="258.75" outlineLevel="4" x14ac:dyDescent="0.2">
      <c r="A297" s="26"/>
      <c r="B297" s="28" t="s">
        <v>325</v>
      </c>
      <c r="C297" s="26"/>
      <c r="D297" s="26"/>
      <c r="E297" s="26"/>
      <c r="F297" s="26"/>
      <c r="G297" s="26"/>
      <c r="H297" s="26"/>
      <c r="I297" s="26"/>
      <c r="J297" s="26"/>
      <c r="K297" s="26"/>
      <c r="L297" s="26"/>
      <c r="M297" s="26"/>
    </row>
    <row r="298" spans="1:13" ht="15" outlineLevel="4" x14ac:dyDescent="0.2">
      <c r="A298" s="29"/>
      <c r="B298" s="29"/>
      <c r="C298" s="29" t="s">
        <v>25</v>
      </c>
      <c r="D298" s="30"/>
      <c r="E298" s="31" t="s">
        <v>26</v>
      </c>
      <c r="F298" s="29"/>
      <c r="G298" s="32">
        <v>0</v>
      </c>
      <c r="H298" s="33">
        <f>IF((TRIM(M298)="Ja"),ROUND(ROUND((G298*D298),4),2),0)</f>
        <v>0</v>
      </c>
      <c r="I298" s="33">
        <f>ROUND(ROUND((L298*H298),4),2)</f>
        <v>0</v>
      </c>
      <c r="J298" s="34"/>
      <c r="K298" s="33">
        <f>ROUND(ROUND((L298*J298),4),2)</f>
        <v>0</v>
      </c>
      <c r="L298" s="35">
        <v>0.19</v>
      </c>
      <c r="M298" s="36" t="s">
        <v>18</v>
      </c>
    </row>
    <row r="299" spans="1:13" ht="15" outlineLevel="3" x14ac:dyDescent="0.2">
      <c r="A299" s="26" t="s">
        <v>326</v>
      </c>
      <c r="B299" s="27" t="s">
        <v>327</v>
      </c>
      <c r="C299" s="26"/>
      <c r="D299" s="26"/>
      <c r="E299" s="26"/>
      <c r="F299" s="26"/>
      <c r="G299" s="26"/>
      <c r="H299" s="26"/>
      <c r="I299" s="26"/>
      <c r="J299" s="26"/>
      <c r="K299" s="26"/>
      <c r="L299" s="26"/>
      <c r="M299" s="26"/>
    </row>
    <row r="300" spans="1:13" ht="409.5" outlineLevel="4" x14ac:dyDescent="0.2">
      <c r="A300" s="26"/>
      <c r="B300" s="28" t="s">
        <v>328</v>
      </c>
      <c r="C300" s="26"/>
      <c r="D300" s="26"/>
      <c r="E300" s="26"/>
      <c r="F300" s="26"/>
      <c r="G300" s="26"/>
      <c r="H300" s="26"/>
      <c r="I300" s="26"/>
      <c r="J300" s="26"/>
      <c r="K300" s="26"/>
      <c r="L300" s="26"/>
      <c r="M300" s="26"/>
    </row>
    <row r="301" spans="1:13" ht="15" outlineLevel="4" x14ac:dyDescent="0.2">
      <c r="A301" s="29"/>
      <c r="B301" s="29"/>
      <c r="C301" s="29" t="s">
        <v>25</v>
      </c>
      <c r="D301" s="30"/>
      <c r="E301" s="31" t="s">
        <v>26</v>
      </c>
      <c r="F301" s="29"/>
      <c r="G301" s="32">
        <v>0</v>
      </c>
      <c r="H301" s="33">
        <f>IF((TRIM(M301)="Ja"),ROUND(ROUND((G301*D301),4),2),0)</f>
        <v>0</v>
      </c>
      <c r="I301" s="33">
        <f>ROUND(ROUND((L301*H301),4),2)</f>
        <v>0</v>
      </c>
      <c r="J301" s="34"/>
      <c r="K301" s="33">
        <f>ROUND(ROUND((L301*J301),4),2)</f>
        <v>0</v>
      </c>
      <c r="L301" s="35">
        <v>0.19</v>
      </c>
      <c r="M301" s="36" t="s">
        <v>18</v>
      </c>
    </row>
    <row r="302" spans="1:13" ht="15" outlineLevel="3" x14ac:dyDescent="0.2">
      <c r="A302" s="26" t="s">
        <v>329</v>
      </c>
      <c r="B302" s="27" t="s">
        <v>330</v>
      </c>
      <c r="C302" s="26"/>
      <c r="D302" s="26"/>
      <c r="E302" s="26"/>
      <c r="F302" s="26"/>
      <c r="G302" s="26"/>
      <c r="H302" s="26"/>
      <c r="I302" s="26"/>
      <c r="J302" s="26"/>
      <c r="K302" s="26"/>
      <c r="L302" s="26"/>
      <c r="M302" s="26"/>
    </row>
    <row r="303" spans="1:13" ht="409.5" outlineLevel="4" x14ac:dyDescent="0.2">
      <c r="A303" s="26"/>
      <c r="B303" s="28" t="s">
        <v>331</v>
      </c>
      <c r="C303" s="26"/>
      <c r="D303" s="26"/>
      <c r="E303" s="26"/>
      <c r="F303" s="26"/>
      <c r="G303" s="26"/>
      <c r="H303" s="26"/>
      <c r="I303" s="26"/>
      <c r="J303" s="26"/>
      <c r="K303" s="26"/>
      <c r="L303" s="26"/>
      <c r="M303" s="26"/>
    </row>
    <row r="304" spans="1:13" ht="15" outlineLevel="4" x14ac:dyDescent="0.2">
      <c r="A304" s="29"/>
      <c r="B304" s="29"/>
      <c r="C304" s="29" t="s">
        <v>25</v>
      </c>
      <c r="D304" s="30"/>
      <c r="E304" s="31" t="s">
        <v>26</v>
      </c>
      <c r="F304" s="29"/>
      <c r="G304" s="32">
        <v>0</v>
      </c>
      <c r="H304" s="33">
        <f>IF((TRIM(M304)="Ja"),ROUND(ROUND((G304*D304),4),2),0)</f>
        <v>0</v>
      </c>
      <c r="I304" s="33">
        <f>ROUND(ROUND((L304*H304),4),2)</f>
        <v>0</v>
      </c>
      <c r="J304" s="34"/>
      <c r="K304" s="33">
        <f>ROUND(ROUND((L304*J304),4),2)</f>
        <v>0</v>
      </c>
      <c r="L304" s="35">
        <v>0.19</v>
      </c>
      <c r="M304" s="36" t="s">
        <v>18</v>
      </c>
    </row>
    <row r="305" spans="1:13" ht="15" outlineLevel="3" x14ac:dyDescent="0.2">
      <c r="A305" s="26" t="s">
        <v>332</v>
      </c>
      <c r="B305" s="27" t="s">
        <v>333</v>
      </c>
      <c r="C305" s="26"/>
      <c r="D305" s="26"/>
      <c r="E305" s="26"/>
      <c r="F305" s="26"/>
      <c r="G305" s="26"/>
      <c r="H305" s="26"/>
      <c r="I305" s="26"/>
      <c r="J305" s="26"/>
      <c r="K305" s="26"/>
      <c r="L305" s="26"/>
      <c r="M305" s="26"/>
    </row>
    <row r="306" spans="1:13" ht="409.5" outlineLevel="4" x14ac:dyDescent="0.2">
      <c r="A306" s="26"/>
      <c r="B306" s="28" t="s">
        <v>334</v>
      </c>
      <c r="C306" s="26"/>
      <c r="D306" s="26"/>
      <c r="E306" s="26"/>
      <c r="F306" s="26"/>
      <c r="G306" s="26"/>
      <c r="H306" s="26"/>
      <c r="I306" s="26"/>
      <c r="J306" s="26"/>
      <c r="K306" s="26"/>
      <c r="L306" s="26"/>
      <c r="M306" s="26"/>
    </row>
    <row r="307" spans="1:13" ht="15" outlineLevel="4" x14ac:dyDescent="0.2">
      <c r="A307" s="29"/>
      <c r="B307" s="29"/>
      <c r="C307" s="29" t="s">
        <v>25</v>
      </c>
      <c r="D307" s="30"/>
      <c r="E307" s="31" t="s">
        <v>26</v>
      </c>
      <c r="F307" s="29"/>
      <c r="G307" s="32">
        <v>0</v>
      </c>
      <c r="H307" s="33">
        <f>IF((TRIM(M307)="Ja"),ROUND(ROUND((G307*D307),4),2),0)</f>
        <v>0</v>
      </c>
      <c r="I307" s="33">
        <f>ROUND(ROUND((L307*H307),4),2)</f>
        <v>0</v>
      </c>
      <c r="J307" s="34"/>
      <c r="K307" s="33">
        <f>ROUND(ROUND((L307*J307),4),2)</f>
        <v>0</v>
      </c>
      <c r="L307" s="35">
        <v>0.19</v>
      </c>
      <c r="M307" s="36" t="s">
        <v>18</v>
      </c>
    </row>
    <row r="308" spans="1:13" ht="15" outlineLevel="3" x14ac:dyDescent="0.2">
      <c r="A308" s="26" t="s">
        <v>335</v>
      </c>
      <c r="B308" s="27" t="s">
        <v>336</v>
      </c>
      <c r="C308" s="26"/>
      <c r="D308" s="26"/>
      <c r="E308" s="26"/>
      <c r="F308" s="26"/>
      <c r="G308" s="26"/>
      <c r="H308" s="26"/>
      <c r="I308" s="26"/>
      <c r="J308" s="26"/>
      <c r="K308" s="26"/>
      <c r="L308" s="26"/>
      <c r="M308" s="26"/>
    </row>
    <row r="309" spans="1:13" ht="409.5" outlineLevel="4" x14ac:dyDescent="0.2">
      <c r="A309" s="26"/>
      <c r="B309" s="28" t="s">
        <v>337</v>
      </c>
      <c r="C309" s="26"/>
      <c r="D309" s="26"/>
      <c r="E309" s="26"/>
      <c r="F309" s="26"/>
      <c r="G309" s="26"/>
      <c r="H309" s="26"/>
      <c r="I309" s="26"/>
      <c r="J309" s="26"/>
      <c r="K309" s="26"/>
      <c r="L309" s="26"/>
      <c r="M309" s="26"/>
    </row>
    <row r="310" spans="1:13" ht="15" outlineLevel="4" x14ac:dyDescent="0.2">
      <c r="A310" s="29"/>
      <c r="B310" s="29"/>
      <c r="C310" s="29" t="s">
        <v>25</v>
      </c>
      <c r="D310" s="30"/>
      <c r="E310" s="31" t="s">
        <v>26</v>
      </c>
      <c r="F310" s="29"/>
      <c r="G310" s="32">
        <v>0</v>
      </c>
      <c r="H310" s="33">
        <f>IF((TRIM(M310)="Ja"),ROUND(ROUND((G310*D310),4),2),0)</f>
        <v>0</v>
      </c>
      <c r="I310" s="33">
        <f>ROUND(ROUND((L310*H310),4),2)</f>
        <v>0</v>
      </c>
      <c r="J310" s="34"/>
      <c r="K310" s="33">
        <f>ROUND(ROUND((L310*J310),4),2)</f>
        <v>0</v>
      </c>
      <c r="L310" s="35">
        <v>0.19</v>
      </c>
      <c r="M310" s="36" t="s">
        <v>18</v>
      </c>
    </row>
    <row r="311" spans="1:13" ht="15" outlineLevel="3" x14ac:dyDescent="0.2">
      <c r="A311" s="26" t="s">
        <v>338</v>
      </c>
      <c r="B311" s="27" t="s">
        <v>339</v>
      </c>
      <c r="C311" s="26"/>
      <c r="D311" s="26"/>
      <c r="E311" s="26"/>
      <c r="F311" s="26"/>
      <c r="G311" s="26"/>
      <c r="H311" s="26"/>
      <c r="I311" s="26"/>
      <c r="J311" s="26"/>
      <c r="K311" s="26"/>
      <c r="L311" s="26"/>
      <c r="M311" s="26"/>
    </row>
    <row r="312" spans="1:13" ht="409.5" outlineLevel="4" x14ac:dyDescent="0.2">
      <c r="A312" s="26"/>
      <c r="B312" s="28" t="s">
        <v>340</v>
      </c>
      <c r="C312" s="26"/>
      <c r="D312" s="26"/>
      <c r="E312" s="26"/>
      <c r="F312" s="26"/>
      <c r="G312" s="26"/>
      <c r="H312" s="26"/>
      <c r="I312" s="26"/>
      <c r="J312" s="26"/>
      <c r="K312" s="26"/>
      <c r="L312" s="26"/>
      <c r="M312" s="26"/>
    </row>
    <row r="313" spans="1:13" ht="15" outlineLevel="4" x14ac:dyDescent="0.2">
      <c r="A313" s="29"/>
      <c r="B313" s="29"/>
      <c r="C313" s="29" t="s">
        <v>25</v>
      </c>
      <c r="D313" s="30"/>
      <c r="E313" s="31" t="s">
        <v>26</v>
      </c>
      <c r="F313" s="29"/>
      <c r="G313" s="32">
        <v>0</v>
      </c>
      <c r="H313" s="33">
        <f>IF((TRIM(M313)="Ja"),ROUND(ROUND((G313*D313),4),2),0)</f>
        <v>0</v>
      </c>
      <c r="I313" s="33">
        <f>ROUND(ROUND((L313*H313),4),2)</f>
        <v>0</v>
      </c>
      <c r="J313" s="34"/>
      <c r="K313" s="33">
        <f>ROUND(ROUND((L313*J313),4),2)</f>
        <v>0</v>
      </c>
      <c r="L313" s="35">
        <v>0.19</v>
      </c>
      <c r="M313" s="36" t="s">
        <v>18</v>
      </c>
    </row>
    <row r="314" spans="1:13" ht="15" outlineLevel="3" x14ac:dyDescent="0.2">
      <c r="A314" s="26" t="s">
        <v>341</v>
      </c>
      <c r="B314" s="27" t="s">
        <v>342</v>
      </c>
      <c r="C314" s="26"/>
      <c r="D314" s="26"/>
      <c r="E314" s="26"/>
      <c r="F314" s="26"/>
      <c r="G314" s="26"/>
      <c r="H314" s="26"/>
      <c r="I314" s="26"/>
      <c r="J314" s="26"/>
      <c r="K314" s="26"/>
      <c r="L314" s="26"/>
      <c r="M314" s="26"/>
    </row>
    <row r="315" spans="1:13" ht="409.5" outlineLevel="4" x14ac:dyDescent="0.2">
      <c r="A315" s="26"/>
      <c r="B315" s="28" t="s">
        <v>343</v>
      </c>
      <c r="C315" s="26"/>
      <c r="D315" s="26"/>
      <c r="E315" s="26"/>
      <c r="F315" s="26"/>
      <c r="G315" s="26"/>
      <c r="H315" s="26"/>
      <c r="I315" s="26"/>
      <c r="J315" s="26"/>
      <c r="K315" s="26"/>
      <c r="L315" s="26"/>
      <c r="M315" s="26"/>
    </row>
    <row r="316" spans="1:13" ht="15" outlineLevel="4" x14ac:dyDescent="0.2">
      <c r="A316" s="29"/>
      <c r="B316" s="29"/>
      <c r="C316" s="29" t="s">
        <v>25</v>
      </c>
      <c r="D316" s="30"/>
      <c r="E316" s="31" t="s">
        <v>26</v>
      </c>
      <c r="F316" s="29"/>
      <c r="G316" s="32">
        <v>0</v>
      </c>
      <c r="H316" s="33">
        <f>IF((TRIM(M316)="Ja"),ROUND(ROUND((G316*D316),4),2),0)</f>
        <v>0</v>
      </c>
      <c r="I316" s="33">
        <f>ROUND(ROUND((L316*H316),4),2)</f>
        <v>0</v>
      </c>
      <c r="J316" s="34"/>
      <c r="K316" s="33">
        <f>ROUND(ROUND((L316*J316),4),2)</f>
        <v>0</v>
      </c>
      <c r="L316" s="35">
        <v>0.19</v>
      </c>
      <c r="M316" s="36" t="s">
        <v>18</v>
      </c>
    </row>
    <row r="317" spans="1:13" ht="15" outlineLevel="3" x14ac:dyDescent="0.2">
      <c r="A317" s="26" t="s">
        <v>344</v>
      </c>
      <c r="B317" s="27" t="s">
        <v>345</v>
      </c>
      <c r="C317" s="26"/>
      <c r="D317" s="26"/>
      <c r="E317" s="26"/>
      <c r="F317" s="26"/>
      <c r="G317" s="26"/>
      <c r="H317" s="26"/>
      <c r="I317" s="26"/>
      <c r="J317" s="26"/>
      <c r="K317" s="26"/>
      <c r="L317" s="26"/>
      <c r="M317" s="26"/>
    </row>
    <row r="318" spans="1:13" ht="409.5" outlineLevel="4" x14ac:dyDescent="0.2">
      <c r="A318" s="26"/>
      <c r="B318" s="28" t="s">
        <v>346</v>
      </c>
      <c r="C318" s="26"/>
      <c r="D318" s="26"/>
      <c r="E318" s="26"/>
      <c r="F318" s="26"/>
      <c r="G318" s="26"/>
      <c r="H318" s="26"/>
      <c r="I318" s="26"/>
      <c r="J318" s="26"/>
      <c r="K318" s="26"/>
      <c r="L318" s="26"/>
      <c r="M318" s="26"/>
    </row>
    <row r="319" spans="1:13" ht="15" outlineLevel="4" x14ac:dyDescent="0.2">
      <c r="A319" s="29"/>
      <c r="B319" s="29"/>
      <c r="C319" s="29" t="s">
        <v>25</v>
      </c>
      <c r="D319" s="30"/>
      <c r="E319" s="31" t="s">
        <v>26</v>
      </c>
      <c r="F319" s="29"/>
      <c r="G319" s="32">
        <v>0</v>
      </c>
      <c r="H319" s="33">
        <f>IF((TRIM(M319)="Ja"),ROUND(ROUND((G319*D319),4),2),0)</f>
        <v>0</v>
      </c>
      <c r="I319" s="33">
        <f>ROUND(ROUND((L319*H319),4),2)</f>
        <v>0</v>
      </c>
      <c r="J319" s="34"/>
      <c r="K319" s="33">
        <f>ROUND(ROUND((L319*J319),4),2)</f>
        <v>0</v>
      </c>
      <c r="L319" s="35">
        <v>0.19</v>
      </c>
      <c r="M319" s="36" t="s">
        <v>18</v>
      </c>
    </row>
    <row r="320" spans="1:13" ht="15" outlineLevel="3" x14ac:dyDescent="0.2">
      <c r="A320" s="26" t="s">
        <v>347</v>
      </c>
      <c r="B320" s="27" t="s">
        <v>348</v>
      </c>
      <c r="C320" s="26"/>
      <c r="D320" s="26"/>
      <c r="E320" s="26"/>
      <c r="F320" s="26"/>
      <c r="G320" s="26"/>
      <c r="H320" s="26"/>
      <c r="I320" s="26"/>
      <c r="J320" s="26"/>
      <c r="K320" s="26"/>
      <c r="L320" s="26"/>
      <c r="M320" s="26"/>
    </row>
    <row r="321" spans="1:13" ht="409.5" outlineLevel="4" x14ac:dyDescent="0.2">
      <c r="A321" s="26"/>
      <c r="B321" s="28" t="s">
        <v>349</v>
      </c>
      <c r="C321" s="26"/>
      <c r="D321" s="26"/>
      <c r="E321" s="26"/>
      <c r="F321" s="26"/>
      <c r="G321" s="26"/>
      <c r="H321" s="26"/>
      <c r="I321" s="26"/>
      <c r="J321" s="26"/>
      <c r="K321" s="26"/>
      <c r="L321" s="26"/>
      <c r="M321" s="26"/>
    </row>
    <row r="322" spans="1:13" ht="15" outlineLevel="4" x14ac:dyDescent="0.2">
      <c r="A322" s="29"/>
      <c r="B322" s="29"/>
      <c r="C322" s="29" t="s">
        <v>25</v>
      </c>
      <c r="D322" s="30"/>
      <c r="E322" s="31" t="s">
        <v>26</v>
      </c>
      <c r="F322" s="29"/>
      <c r="G322" s="32">
        <v>0</v>
      </c>
      <c r="H322" s="33">
        <f>IF((TRIM(M322)="Ja"),ROUND(ROUND((G322*D322),4),2),0)</f>
        <v>0</v>
      </c>
      <c r="I322" s="33">
        <f>ROUND(ROUND((L322*H322),4),2)</f>
        <v>0</v>
      </c>
      <c r="J322" s="34"/>
      <c r="K322" s="33">
        <f>ROUND(ROUND((L322*J322),4),2)</f>
        <v>0</v>
      </c>
      <c r="L322" s="35">
        <v>0.19</v>
      </c>
      <c r="M322" s="36" t="s">
        <v>18</v>
      </c>
    </row>
    <row r="323" spans="1:13" ht="15" outlineLevel="3" x14ac:dyDescent="0.2">
      <c r="A323" s="26" t="s">
        <v>350</v>
      </c>
      <c r="B323" s="27" t="s">
        <v>351</v>
      </c>
      <c r="C323" s="26"/>
      <c r="D323" s="26"/>
      <c r="E323" s="26"/>
      <c r="F323" s="26"/>
      <c r="G323" s="26"/>
      <c r="H323" s="26"/>
      <c r="I323" s="26"/>
      <c r="J323" s="26"/>
      <c r="K323" s="26"/>
      <c r="L323" s="26"/>
      <c r="M323" s="26"/>
    </row>
    <row r="324" spans="1:13" ht="409.5" outlineLevel="4" x14ac:dyDescent="0.2">
      <c r="A324" s="26"/>
      <c r="B324" s="28" t="s">
        <v>352</v>
      </c>
      <c r="C324" s="26"/>
      <c r="D324" s="26"/>
      <c r="E324" s="26"/>
      <c r="F324" s="26"/>
      <c r="G324" s="26"/>
      <c r="H324" s="26"/>
      <c r="I324" s="26"/>
      <c r="J324" s="26"/>
      <c r="K324" s="26"/>
      <c r="L324" s="26"/>
      <c r="M324" s="26"/>
    </row>
    <row r="325" spans="1:13" ht="15" outlineLevel="4" x14ac:dyDescent="0.2">
      <c r="A325" s="29"/>
      <c r="B325" s="29"/>
      <c r="C325" s="29" t="s">
        <v>25</v>
      </c>
      <c r="D325" s="30"/>
      <c r="E325" s="31" t="s">
        <v>26</v>
      </c>
      <c r="F325" s="29"/>
      <c r="G325" s="32">
        <v>0</v>
      </c>
      <c r="H325" s="33">
        <f>IF((TRIM(M325)="Ja"),ROUND(ROUND((G325*D325),4),2),0)</f>
        <v>0</v>
      </c>
      <c r="I325" s="33">
        <f>ROUND(ROUND((L325*H325),4),2)</f>
        <v>0</v>
      </c>
      <c r="J325" s="34"/>
      <c r="K325" s="33">
        <f>ROUND(ROUND((L325*J325),4),2)</f>
        <v>0</v>
      </c>
      <c r="L325" s="35">
        <v>0.19</v>
      </c>
      <c r="M325" s="36" t="s">
        <v>18</v>
      </c>
    </row>
    <row r="326" spans="1:13" ht="15" outlineLevel="3" x14ac:dyDescent="0.2">
      <c r="A326" s="26" t="s">
        <v>353</v>
      </c>
      <c r="B326" s="27" t="s">
        <v>354</v>
      </c>
      <c r="C326" s="26"/>
      <c r="D326" s="26"/>
      <c r="E326" s="26"/>
      <c r="F326" s="26"/>
      <c r="G326" s="26"/>
      <c r="H326" s="26"/>
      <c r="I326" s="26"/>
      <c r="J326" s="26"/>
      <c r="K326" s="26"/>
      <c r="L326" s="26"/>
      <c r="M326" s="26"/>
    </row>
    <row r="327" spans="1:13" ht="409.5" outlineLevel="4" x14ac:dyDescent="0.2">
      <c r="A327" s="26"/>
      <c r="B327" s="28" t="s">
        <v>355</v>
      </c>
      <c r="C327" s="26"/>
      <c r="D327" s="26"/>
      <c r="E327" s="26"/>
      <c r="F327" s="26"/>
      <c r="G327" s="26"/>
      <c r="H327" s="26"/>
      <c r="I327" s="26"/>
      <c r="J327" s="26"/>
      <c r="K327" s="26"/>
      <c r="L327" s="26"/>
      <c r="M327" s="26"/>
    </row>
    <row r="328" spans="1:13" ht="15" outlineLevel="4" x14ac:dyDescent="0.2">
      <c r="A328" s="29"/>
      <c r="B328" s="29"/>
      <c r="C328" s="29" t="s">
        <v>25</v>
      </c>
      <c r="D328" s="30"/>
      <c r="E328" s="31"/>
      <c r="F328" s="29"/>
      <c r="G328" s="32">
        <v>0</v>
      </c>
      <c r="H328" s="33">
        <f>IF((TRIM(M328)="Ja"),ROUND(ROUND((G328*D328),4),2),0)</f>
        <v>0</v>
      </c>
      <c r="I328" s="33">
        <f>ROUND(ROUND((L328*H328),4),2)</f>
        <v>0</v>
      </c>
      <c r="J328" s="34"/>
      <c r="K328" s="33">
        <f>ROUND(ROUND((L328*J328),4),2)</f>
        <v>0</v>
      </c>
      <c r="L328" s="35">
        <v>0.19</v>
      </c>
      <c r="M328" s="36" t="s">
        <v>18</v>
      </c>
    </row>
    <row r="329" spans="1:13" ht="15" outlineLevel="3" x14ac:dyDescent="0.2">
      <c r="A329" s="26" t="s">
        <v>356</v>
      </c>
      <c r="B329" s="27" t="s">
        <v>357</v>
      </c>
      <c r="C329" s="26"/>
      <c r="D329" s="26"/>
      <c r="E329" s="26"/>
      <c r="F329" s="26"/>
      <c r="G329" s="26"/>
      <c r="H329" s="26"/>
      <c r="I329" s="26"/>
      <c r="J329" s="26"/>
      <c r="K329" s="26"/>
      <c r="L329" s="26"/>
      <c r="M329" s="26"/>
    </row>
    <row r="330" spans="1:13" ht="225" outlineLevel="4" x14ac:dyDescent="0.2">
      <c r="A330" s="26"/>
      <c r="B330" s="28" t="s">
        <v>358</v>
      </c>
      <c r="C330" s="26"/>
      <c r="D330" s="26"/>
      <c r="E330" s="26"/>
      <c r="F330" s="26"/>
      <c r="G330" s="26"/>
      <c r="H330" s="26"/>
      <c r="I330" s="26"/>
      <c r="J330" s="26"/>
      <c r="K330" s="26"/>
      <c r="L330" s="26"/>
      <c r="M330" s="26"/>
    </row>
    <row r="331" spans="1:13" ht="15" outlineLevel="4" x14ac:dyDescent="0.2">
      <c r="A331" s="29"/>
      <c r="B331" s="29"/>
      <c r="C331" s="29" t="s">
        <v>25</v>
      </c>
      <c r="D331" s="30"/>
      <c r="E331" s="31"/>
      <c r="F331" s="29"/>
      <c r="G331" s="32">
        <v>0</v>
      </c>
      <c r="H331" s="33">
        <f>IF((TRIM(M331)="Ja"),ROUND(ROUND((G331*D331),4),2),0)</f>
        <v>0</v>
      </c>
      <c r="I331" s="33">
        <f>ROUND(ROUND((L331*H331),4),2)</f>
        <v>0</v>
      </c>
      <c r="J331" s="34"/>
      <c r="K331" s="33">
        <f>ROUND(ROUND((L331*J331),4),2)</f>
        <v>0</v>
      </c>
      <c r="L331" s="35">
        <v>0.19</v>
      </c>
      <c r="M331" s="36" t="s">
        <v>18</v>
      </c>
    </row>
    <row r="332" spans="1:13" ht="15" outlineLevel="3" x14ac:dyDescent="0.2">
      <c r="A332" s="26" t="s">
        <v>359</v>
      </c>
      <c r="B332" s="27" t="s">
        <v>360</v>
      </c>
      <c r="C332" s="26"/>
      <c r="D332" s="26"/>
      <c r="E332" s="26"/>
      <c r="F332" s="26"/>
      <c r="G332" s="26"/>
      <c r="H332" s="26"/>
      <c r="I332" s="26"/>
      <c r="J332" s="26"/>
      <c r="K332" s="26"/>
      <c r="L332" s="26"/>
      <c r="M332" s="26"/>
    </row>
    <row r="333" spans="1:13" ht="258.75" outlineLevel="4" x14ac:dyDescent="0.2">
      <c r="A333" s="26"/>
      <c r="B333" s="28" t="s">
        <v>361</v>
      </c>
      <c r="C333" s="26"/>
      <c r="D333" s="26"/>
      <c r="E333" s="26"/>
      <c r="F333" s="26"/>
      <c r="G333" s="26"/>
      <c r="H333" s="26"/>
      <c r="I333" s="26"/>
      <c r="J333" s="26"/>
      <c r="K333" s="26"/>
      <c r="L333" s="26"/>
      <c r="M333" s="26"/>
    </row>
    <row r="334" spans="1:13" ht="15" outlineLevel="4" x14ac:dyDescent="0.2">
      <c r="A334" s="29"/>
      <c r="B334" s="29"/>
      <c r="C334" s="29" t="s">
        <v>25</v>
      </c>
      <c r="D334" s="30"/>
      <c r="E334" s="31" t="s">
        <v>26</v>
      </c>
      <c r="F334" s="29"/>
      <c r="G334" s="32">
        <v>0</v>
      </c>
      <c r="H334" s="33">
        <f>IF((TRIM(M334)="Ja"),ROUND(ROUND((G334*D334),4),2),0)</f>
        <v>0</v>
      </c>
      <c r="I334" s="33">
        <f>ROUND(ROUND((L334*H334),4),2)</f>
        <v>0</v>
      </c>
      <c r="J334" s="34"/>
      <c r="K334" s="33">
        <f>ROUND(ROUND((L334*J334),4),2)</f>
        <v>0</v>
      </c>
      <c r="L334" s="35">
        <v>0.19</v>
      </c>
      <c r="M334" s="36" t="s">
        <v>18</v>
      </c>
    </row>
    <row r="335" spans="1:13" ht="15" outlineLevel="3" x14ac:dyDescent="0.2">
      <c r="A335" s="26" t="s">
        <v>362</v>
      </c>
      <c r="B335" s="27" t="s">
        <v>363</v>
      </c>
      <c r="C335" s="26"/>
      <c r="D335" s="26"/>
      <c r="E335" s="26"/>
      <c r="F335" s="26"/>
      <c r="G335" s="26"/>
      <c r="H335" s="26"/>
      <c r="I335" s="26"/>
      <c r="J335" s="26"/>
      <c r="K335" s="26"/>
      <c r="L335" s="26"/>
      <c r="M335" s="26"/>
    </row>
    <row r="336" spans="1:13" ht="202.5" outlineLevel="4" x14ac:dyDescent="0.2">
      <c r="A336" s="26"/>
      <c r="B336" s="28" t="s">
        <v>364</v>
      </c>
      <c r="C336" s="26"/>
      <c r="D336" s="26"/>
      <c r="E336" s="26"/>
      <c r="F336" s="26"/>
      <c r="G336" s="26"/>
      <c r="H336" s="26"/>
      <c r="I336" s="26"/>
      <c r="J336" s="26"/>
      <c r="K336" s="26"/>
      <c r="L336" s="26"/>
      <c r="M336" s="26"/>
    </row>
    <row r="337" spans="1:13" ht="15" outlineLevel="4" x14ac:dyDescent="0.2">
      <c r="A337" s="29"/>
      <c r="B337" s="29"/>
      <c r="C337" s="29" t="s">
        <v>25</v>
      </c>
      <c r="D337" s="30"/>
      <c r="E337" s="31" t="s">
        <v>26</v>
      </c>
      <c r="F337" s="29"/>
      <c r="G337" s="32">
        <v>0</v>
      </c>
      <c r="H337" s="33">
        <f>IF((TRIM(M337)="Ja"),ROUND(ROUND((G337*D337),4),2),0)</f>
        <v>0</v>
      </c>
      <c r="I337" s="33">
        <f>ROUND(ROUND((L337*H337),4),2)</f>
        <v>0</v>
      </c>
      <c r="J337" s="34"/>
      <c r="K337" s="33">
        <f>ROUND(ROUND((L337*J337),4),2)</f>
        <v>0</v>
      </c>
      <c r="L337" s="35">
        <v>0.19</v>
      </c>
      <c r="M337" s="36" t="s">
        <v>18</v>
      </c>
    </row>
    <row r="338" spans="1:13" ht="15" outlineLevel="2" x14ac:dyDescent="0.2">
      <c r="A338" s="17" t="s">
        <v>365</v>
      </c>
      <c r="B338" s="18" t="s">
        <v>366</v>
      </c>
      <c r="C338" s="17" t="s">
        <v>43</v>
      </c>
      <c r="D338" s="19"/>
      <c r="E338" s="20"/>
      <c r="F338" s="17"/>
      <c r="G338" s="21"/>
      <c r="H338" s="22">
        <f>IF((TRIM(M338)="Ja"),SUM(H341,H344,H347,H350,H353,H356,H359),0)</f>
        <v>0</v>
      </c>
      <c r="I338" s="22">
        <f>ROUND(ROUND((L338*H338),4),2)</f>
        <v>0</v>
      </c>
      <c r="J338" s="23"/>
      <c r="K338" s="22">
        <f>ROUND(ROUND((L338*J338),4),2)</f>
        <v>0</v>
      </c>
      <c r="L338" s="24">
        <v>0.19</v>
      </c>
      <c r="M338" s="25" t="s">
        <v>18</v>
      </c>
    </row>
    <row r="339" spans="1:13" ht="15" outlineLevel="3" x14ac:dyDescent="0.2">
      <c r="A339" s="26" t="s">
        <v>367</v>
      </c>
      <c r="B339" s="27" t="s">
        <v>368</v>
      </c>
      <c r="C339" s="26"/>
      <c r="D339" s="26"/>
      <c r="E339" s="26"/>
      <c r="F339" s="26"/>
      <c r="G339" s="26"/>
      <c r="H339" s="26"/>
      <c r="I339" s="26"/>
      <c r="J339" s="26"/>
      <c r="K339" s="26"/>
      <c r="L339" s="26"/>
      <c r="M339" s="26"/>
    </row>
    <row r="340" spans="1:13" ht="409.5" outlineLevel="4" x14ac:dyDescent="0.2">
      <c r="A340" s="26"/>
      <c r="B340" s="28" t="s">
        <v>369</v>
      </c>
      <c r="C340" s="26"/>
      <c r="D340" s="26"/>
      <c r="E340" s="26"/>
      <c r="F340" s="26"/>
      <c r="G340" s="26"/>
      <c r="H340" s="26"/>
      <c r="I340" s="26"/>
      <c r="J340" s="26"/>
      <c r="K340" s="26"/>
      <c r="L340" s="26"/>
      <c r="M340" s="26"/>
    </row>
    <row r="341" spans="1:13" ht="15" outlineLevel="4" x14ac:dyDescent="0.2">
      <c r="A341" s="29"/>
      <c r="B341" s="29"/>
      <c r="C341" s="29" t="s">
        <v>25</v>
      </c>
      <c r="D341" s="30"/>
      <c r="E341" s="31" t="s">
        <v>26</v>
      </c>
      <c r="F341" s="29"/>
      <c r="G341" s="32">
        <v>0</v>
      </c>
      <c r="H341" s="33">
        <f>IF((TRIM(M341)="Ja"),ROUND(ROUND((G341*D341),4),2),0)</f>
        <v>0</v>
      </c>
      <c r="I341" s="33">
        <f>ROUND(ROUND((L341*H341),4),2)</f>
        <v>0</v>
      </c>
      <c r="J341" s="34"/>
      <c r="K341" s="33">
        <f>ROUND(ROUND((L341*J341),4),2)</f>
        <v>0</v>
      </c>
      <c r="L341" s="35">
        <v>0.19</v>
      </c>
      <c r="M341" s="36" t="s">
        <v>18</v>
      </c>
    </row>
    <row r="342" spans="1:13" ht="15" outlineLevel="3" x14ac:dyDescent="0.2">
      <c r="A342" s="26" t="s">
        <v>370</v>
      </c>
      <c r="B342" s="27" t="s">
        <v>371</v>
      </c>
      <c r="C342" s="26"/>
      <c r="D342" s="26"/>
      <c r="E342" s="26"/>
      <c r="F342" s="26"/>
      <c r="G342" s="26"/>
      <c r="H342" s="26"/>
      <c r="I342" s="26"/>
      <c r="J342" s="26"/>
      <c r="K342" s="26"/>
      <c r="L342" s="26"/>
      <c r="M342" s="26"/>
    </row>
    <row r="343" spans="1:13" ht="409.5" outlineLevel="4" x14ac:dyDescent="0.2">
      <c r="A343" s="26"/>
      <c r="B343" s="28" t="s">
        <v>372</v>
      </c>
      <c r="C343" s="26"/>
      <c r="D343" s="26"/>
      <c r="E343" s="26"/>
      <c r="F343" s="26"/>
      <c r="G343" s="26"/>
      <c r="H343" s="26"/>
      <c r="I343" s="26"/>
      <c r="J343" s="26"/>
      <c r="K343" s="26"/>
      <c r="L343" s="26"/>
      <c r="M343" s="26"/>
    </row>
    <row r="344" spans="1:13" ht="15" outlineLevel="4" x14ac:dyDescent="0.2">
      <c r="A344" s="29"/>
      <c r="B344" s="29"/>
      <c r="C344" s="29" t="s">
        <v>25</v>
      </c>
      <c r="D344" s="30"/>
      <c r="E344" s="31" t="s">
        <v>26</v>
      </c>
      <c r="F344" s="29"/>
      <c r="G344" s="32">
        <v>0</v>
      </c>
      <c r="H344" s="33">
        <f>IF((TRIM(M344)="Ja"),ROUND(ROUND((G344*D344),4),2),0)</f>
        <v>0</v>
      </c>
      <c r="I344" s="33">
        <f>ROUND(ROUND((L344*H344),4),2)</f>
        <v>0</v>
      </c>
      <c r="J344" s="34"/>
      <c r="K344" s="33">
        <f>ROUND(ROUND((L344*J344),4),2)</f>
        <v>0</v>
      </c>
      <c r="L344" s="35">
        <v>0.19</v>
      </c>
      <c r="M344" s="36" t="s">
        <v>18</v>
      </c>
    </row>
    <row r="345" spans="1:13" ht="15" outlineLevel="3" x14ac:dyDescent="0.2">
      <c r="A345" s="26" t="s">
        <v>373</v>
      </c>
      <c r="B345" s="27" t="s">
        <v>374</v>
      </c>
      <c r="C345" s="26"/>
      <c r="D345" s="26"/>
      <c r="E345" s="26"/>
      <c r="F345" s="26"/>
      <c r="G345" s="26"/>
      <c r="H345" s="26"/>
      <c r="I345" s="26"/>
      <c r="J345" s="26"/>
      <c r="K345" s="26"/>
      <c r="L345" s="26"/>
      <c r="M345" s="26"/>
    </row>
    <row r="346" spans="1:13" ht="409.5" outlineLevel="4" x14ac:dyDescent="0.2">
      <c r="A346" s="26"/>
      <c r="B346" s="28" t="s">
        <v>375</v>
      </c>
      <c r="C346" s="26"/>
      <c r="D346" s="26"/>
      <c r="E346" s="26"/>
      <c r="F346" s="26"/>
      <c r="G346" s="26"/>
      <c r="H346" s="26"/>
      <c r="I346" s="26"/>
      <c r="J346" s="26"/>
      <c r="K346" s="26"/>
      <c r="L346" s="26"/>
      <c r="M346" s="26"/>
    </row>
    <row r="347" spans="1:13" ht="15" outlineLevel="4" x14ac:dyDescent="0.2">
      <c r="A347" s="29"/>
      <c r="B347" s="29"/>
      <c r="C347" s="29" t="s">
        <v>25</v>
      </c>
      <c r="D347" s="30"/>
      <c r="E347" s="31" t="s">
        <v>26</v>
      </c>
      <c r="F347" s="29"/>
      <c r="G347" s="32">
        <v>0</v>
      </c>
      <c r="H347" s="33">
        <f>IF((TRIM(M347)="Ja"),ROUND(ROUND((G347*D347),4),2),0)</f>
        <v>0</v>
      </c>
      <c r="I347" s="33">
        <f>ROUND(ROUND((L347*H347),4),2)</f>
        <v>0</v>
      </c>
      <c r="J347" s="34"/>
      <c r="K347" s="33">
        <f>ROUND(ROUND((L347*J347),4),2)</f>
        <v>0</v>
      </c>
      <c r="L347" s="35">
        <v>0.19</v>
      </c>
      <c r="M347" s="36" t="s">
        <v>18</v>
      </c>
    </row>
    <row r="348" spans="1:13" ht="15" outlineLevel="3" x14ac:dyDescent="0.2">
      <c r="A348" s="26" t="s">
        <v>376</v>
      </c>
      <c r="B348" s="27" t="s">
        <v>377</v>
      </c>
      <c r="C348" s="26"/>
      <c r="D348" s="26"/>
      <c r="E348" s="26"/>
      <c r="F348" s="26"/>
      <c r="G348" s="26"/>
      <c r="H348" s="26"/>
      <c r="I348" s="26"/>
      <c r="J348" s="26"/>
      <c r="K348" s="26"/>
      <c r="L348" s="26"/>
      <c r="M348" s="26"/>
    </row>
    <row r="349" spans="1:13" ht="409.5" outlineLevel="4" x14ac:dyDescent="0.2">
      <c r="A349" s="26"/>
      <c r="B349" s="28" t="s">
        <v>378</v>
      </c>
      <c r="C349" s="26"/>
      <c r="D349" s="26"/>
      <c r="E349" s="26"/>
      <c r="F349" s="26"/>
      <c r="G349" s="26"/>
      <c r="H349" s="26"/>
      <c r="I349" s="26"/>
      <c r="J349" s="26"/>
      <c r="K349" s="26"/>
      <c r="L349" s="26"/>
      <c r="M349" s="26"/>
    </row>
    <row r="350" spans="1:13" ht="15" outlineLevel="4" x14ac:dyDescent="0.2">
      <c r="A350" s="29"/>
      <c r="B350" s="29"/>
      <c r="C350" s="29" t="s">
        <v>25</v>
      </c>
      <c r="D350" s="30"/>
      <c r="E350" s="31" t="s">
        <v>26</v>
      </c>
      <c r="F350" s="29"/>
      <c r="G350" s="32">
        <v>0</v>
      </c>
      <c r="H350" s="33">
        <f>IF((TRIM(M350)="Ja"),ROUND(ROUND((G350*D350),4),2),0)</f>
        <v>0</v>
      </c>
      <c r="I350" s="33">
        <f>ROUND(ROUND((L350*H350),4),2)</f>
        <v>0</v>
      </c>
      <c r="J350" s="34"/>
      <c r="K350" s="33">
        <f>ROUND(ROUND((L350*J350),4),2)</f>
        <v>0</v>
      </c>
      <c r="L350" s="35">
        <v>0.19</v>
      </c>
      <c r="M350" s="36" t="s">
        <v>18</v>
      </c>
    </row>
    <row r="351" spans="1:13" ht="15" outlineLevel="3" x14ac:dyDescent="0.2">
      <c r="A351" s="26" t="s">
        <v>379</v>
      </c>
      <c r="B351" s="27" t="s">
        <v>380</v>
      </c>
      <c r="C351" s="26"/>
      <c r="D351" s="26"/>
      <c r="E351" s="26"/>
      <c r="F351" s="26"/>
      <c r="G351" s="26"/>
      <c r="H351" s="26"/>
      <c r="I351" s="26"/>
      <c r="J351" s="26"/>
      <c r="K351" s="26"/>
      <c r="L351" s="26"/>
      <c r="M351" s="26"/>
    </row>
    <row r="352" spans="1:13" ht="409.5" outlineLevel="4" x14ac:dyDescent="0.2">
      <c r="A352" s="26"/>
      <c r="B352" s="28" t="s">
        <v>381</v>
      </c>
      <c r="C352" s="26"/>
      <c r="D352" s="26"/>
      <c r="E352" s="26"/>
      <c r="F352" s="26"/>
      <c r="G352" s="26"/>
      <c r="H352" s="26"/>
      <c r="I352" s="26"/>
      <c r="J352" s="26"/>
      <c r="K352" s="26"/>
      <c r="L352" s="26"/>
      <c r="M352" s="26"/>
    </row>
    <row r="353" spans="1:13" ht="15" outlineLevel="4" x14ac:dyDescent="0.2">
      <c r="A353" s="29"/>
      <c r="B353" s="29"/>
      <c r="C353" s="29" t="s">
        <v>25</v>
      </c>
      <c r="D353" s="30"/>
      <c r="E353" s="31" t="s">
        <v>26</v>
      </c>
      <c r="F353" s="29"/>
      <c r="G353" s="32">
        <v>0</v>
      </c>
      <c r="H353" s="33">
        <f>IF((TRIM(M353)="Ja"),ROUND(ROUND((G353*D353),4),2),0)</f>
        <v>0</v>
      </c>
      <c r="I353" s="33">
        <f>ROUND(ROUND((L353*H353),4),2)</f>
        <v>0</v>
      </c>
      <c r="J353" s="34"/>
      <c r="K353" s="33">
        <f>ROUND(ROUND((L353*J353),4),2)</f>
        <v>0</v>
      </c>
      <c r="L353" s="35">
        <v>0.19</v>
      </c>
      <c r="M353" s="36" t="s">
        <v>18</v>
      </c>
    </row>
    <row r="354" spans="1:13" ht="15" outlineLevel="3" x14ac:dyDescent="0.2">
      <c r="A354" s="26" t="s">
        <v>382</v>
      </c>
      <c r="B354" s="27" t="s">
        <v>383</v>
      </c>
      <c r="C354" s="26"/>
      <c r="D354" s="26"/>
      <c r="E354" s="26"/>
      <c r="F354" s="26"/>
      <c r="G354" s="26"/>
      <c r="H354" s="26"/>
      <c r="I354" s="26"/>
      <c r="J354" s="26"/>
      <c r="K354" s="26"/>
      <c r="L354" s="26"/>
      <c r="M354" s="26"/>
    </row>
    <row r="355" spans="1:13" ht="409.5" outlineLevel="4" x14ac:dyDescent="0.2">
      <c r="A355" s="26"/>
      <c r="B355" s="28" t="s">
        <v>384</v>
      </c>
      <c r="C355" s="26"/>
      <c r="D355" s="26"/>
      <c r="E355" s="26"/>
      <c r="F355" s="26"/>
      <c r="G355" s="26"/>
      <c r="H355" s="26"/>
      <c r="I355" s="26"/>
      <c r="J355" s="26"/>
      <c r="K355" s="26"/>
      <c r="L355" s="26"/>
      <c r="M355" s="26"/>
    </row>
    <row r="356" spans="1:13" ht="15" outlineLevel="4" x14ac:dyDescent="0.2">
      <c r="A356" s="29"/>
      <c r="B356" s="29"/>
      <c r="C356" s="29" t="s">
        <v>25</v>
      </c>
      <c r="D356" s="30"/>
      <c r="E356" s="31" t="s">
        <v>26</v>
      </c>
      <c r="F356" s="29"/>
      <c r="G356" s="32">
        <v>0</v>
      </c>
      <c r="H356" s="33">
        <f>IF((TRIM(M356)="Ja"),ROUND(ROUND((G356*D356),4),2),0)</f>
        <v>0</v>
      </c>
      <c r="I356" s="33">
        <f>ROUND(ROUND((L356*H356),4),2)</f>
        <v>0</v>
      </c>
      <c r="J356" s="34"/>
      <c r="K356" s="33">
        <f>ROUND(ROUND((L356*J356),4),2)</f>
        <v>0</v>
      </c>
      <c r="L356" s="35">
        <v>0.19</v>
      </c>
      <c r="M356" s="36" t="s">
        <v>18</v>
      </c>
    </row>
    <row r="357" spans="1:13" ht="15" outlineLevel="3" x14ac:dyDescent="0.2">
      <c r="A357" s="26" t="s">
        <v>385</v>
      </c>
      <c r="B357" s="27" t="s">
        <v>386</v>
      </c>
      <c r="C357" s="26"/>
      <c r="D357" s="26"/>
      <c r="E357" s="26"/>
      <c r="F357" s="26"/>
      <c r="G357" s="26"/>
      <c r="H357" s="26"/>
      <c r="I357" s="26"/>
      <c r="J357" s="26"/>
      <c r="K357" s="26"/>
      <c r="L357" s="26"/>
      <c r="M357" s="26"/>
    </row>
    <row r="358" spans="1:13" ht="409.5" outlineLevel="4" x14ac:dyDescent="0.2">
      <c r="A358" s="26"/>
      <c r="B358" s="28" t="s">
        <v>387</v>
      </c>
      <c r="C358" s="26"/>
      <c r="D358" s="26"/>
      <c r="E358" s="26"/>
      <c r="F358" s="26"/>
      <c r="G358" s="26"/>
      <c r="H358" s="26"/>
      <c r="I358" s="26"/>
      <c r="J358" s="26"/>
      <c r="K358" s="26"/>
      <c r="L358" s="26"/>
      <c r="M358" s="26"/>
    </row>
    <row r="359" spans="1:13" ht="15" outlineLevel="4" x14ac:dyDescent="0.2">
      <c r="A359" s="29"/>
      <c r="B359" s="29"/>
      <c r="C359" s="29" t="s">
        <v>25</v>
      </c>
      <c r="D359" s="30"/>
      <c r="E359" s="31" t="s">
        <v>26</v>
      </c>
      <c r="F359" s="29"/>
      <c r="G359" s="32">
        <v>0</v>
      </c>
      <c r="H359" s="33">
        <f>IF((TRIM(M359)="Ja"),ROUND(ROUND((G359*D359),4),2),0)</f>
        <v>0</v>
      </c>
      <c r="I359" s="33">
        <f>ROUND(ROUND((L359*H359),4),2)</f>
        <v>0</v>
      </c>
      <c r="J359" s="34"/>
      <c r="K359" s="33">
        <f>ROUND(ROUND((L359*J359),4),2)</f>
        <v>0</v>
      </c>
      <c r="L359" s="35">
        <v>0.19</v>
      </c>
      <c r="M359" s="36" t="s">
        <v>18</v>
      </c>
    </row>
    <row r="360" spans="1:13" ht="15" outlineLevel="2" x14ac:dyDescent="0.2">
      <c r="A360" s="17" t="s">
        <v>388</v>
      </c>
      <c r="B360" s="18" t="s">
        <v>389</v>
      </c>
      <c r="C360" s="17" t="s">
        <v>43</v>
      </c>
      <c r="D360" s="19"/>
      <c r="E360" s="20"/>
      <c r="F360" s="17"/>
      <c r="G360" s="21"/>
      <c r="H360" s="23"/>
      <c r="I360" s="22">
        <f>ROUND(ROUND((L360*H360),4),2)</f>
        <v>0</v>
      </c>
      <c r="J360" s="23"/>
      <c r="K360" s="22">
        <f>ROUND(ROUND((L360*J360),4),2)</f>
        <v>0</v>
      </c>
      <c r="L360" s="24">
        <v>0.19</v>
      </c>
      <c r="M360" s="25" t="s">
        <v>18</v>
      </c>
    </row>
    <row r="361" spans="1:13" ht="15" outlineLevel="2" x14ac:dyDescent="0.2">
      <c r="A361" s="17" t="s">
        <v>390</v>
      </c>
      <c r="B361" s="18" t="s">
        <v>391</v>
      </c>
      <c r="C361" s="17" t="s">
        <v>43</v>
      </c>
      <c r="D361" s="19"/>
      <c r="E361" s="20"/>
      <c r="F361" s="17"/>
      <c r="G361" s="21"/>
      <c r="H361" s="22">
        <f>IF((TRIM(M361)="Ja"),SUM(H364,H367,H370,H373,H376,H379,H382,H385,H388,H391,H394,H397,H400,H403,H406,H409,H412,H415,H418,H421,H424,H427,H430,H433,H436),0)</f>
        <v>0</v>
      </c>
      <c r="I361" s="22">
        <f>ROUND(ROUND((L361*H361),4),2)</f>
        <v>0</v>
      </c>
      <c r="J361" s="23"/>
      <c r="K361" s="22">
        <f>ROUND(ROUND((L361*J361),4),2)</f>
        <v>0</v>
      </c>
      <c r="L361" s="24">
        <v>0.19</v>
      </c>
      <c r="M361" s="25" t="s">
        <v>18</v>
      </c>
    </row>
    <row r="362" spans="1:13" ht="15" outlineLevel="3" x14ac:dyDescent="0.2">
      <c r="A362" s="26" t="s">
        <v>392</v>
      </c>
      <c r="B362" s="27" t="s">
        <v>393</v>
      </c>
      <c r="C362" s="26"/>
      <c r="D362" s="26"/>
      <c r="E362" s="26"/>
      <c r="F362" s="26"/>
      <c r="G362" s="26"/>
      <c r="H362" s="26"/>
      <c r="I362" s="26"/>
      <c r="J362" s="26"/>
      <c r="K362" s="26"/>
      <c r="L362" s="26"/>
      <c r="M362" s="26"/>
    </row>
    <row r="363" spans="1:13" ht="409.5" outlineLevel="4" x14ac:dyDescent="0.2">
      <c r="A363" s="26"/>
      <c r="B363" s="28" t="s">
        <v>394</v>
      </c>
      <c r="C363" s="26"/>
      <c r="D363" s="26"/>
      <c r="E363" s="26"/>
      <c r="F363" s="26"/>
      <c r="G363" s="26"/>
      <c r="H363" s="26"/>
      <c r="I363" s="26"/>
      <c r="J363" s="26"/>
      <c r="K363" s="26"/>
      <c r="L363" s="26"/>
      <c r="M363" s="26"/>
    </row>
    <row r="364" spans="1:13" ht="15" outlineLevel="4" x14ac:dyDescent="0.2">
      <c r="A364" s="29"/>
      <c r="B364" s="29"/>
      <c r="C364" s="29" t="s">
        <v>25</v>
      </c>
      <c r="D364" s="30"/>
      <c r="E364" s="31" t="s">
        <v>26</v>
      </c>
      <c r="F364" s="29"/>
      <c r="G364" s="32">
        <v>1</v>
      </c>
      <c r="H364" s="33">
        <f>IF((TRIM(M364)="Ja"),ROUND(ROUND((G364*D364),4),2),0)</f>
        <v>0</v>
      </c>
      <c r="I364" s="33">
        <f>ROUND(ROUND((L364*H364),4),2)</f>
        <v>0</v>
      </c>
      <c r="J364" s="34"/>
      <c r="K364" s="33">
        <f>ROUND(ROUND((L364*J364),4),2)</f>
        <v>0</v>
      </c>
      <c r="L364" s="35">
        <v>0.19</v>
      </c>
      <c r="M364" s="36" t="s">
        <v>18</v>
      </c>
    </row>
    <row r="365" spans="1:13" ht="15" outlineLevel="3" x14ac:dyDescent="0.2">
      <c r="A365" s="26" t="s">
        <v>395</v>
      </c>
      <c r="B365" s="27" t="s">
        <v>396</v>
      </c>
      <c r="C365" s="26"/>
      <c r="D365" s="26"/>
      <c r="E365" s="26"/>
      <c r="F365" s="26"/>
      <c r="G365" s="26"/>
      <c r="H365" s="26"/>
      <c r="I365" s="26"/>
      <c r="J365" s="26"/>
      <c r="K365" s="26"/>
      <c r="L365" s="26"/>
      <c r="M365" s="26"/>
    </row>
    <row r="366" spans="1:13" ht="409.5" outlineLevel="4" x14ac:dyDescent="0.2">
      <c r="A366" s="26"/>
      <c r="B366" s="28" t="s">
        <v>397</v>
      </c>
      <c r="C366" s="26"/>
      <c r="D366" s="26"/>
      <c r="E366" s="26"/>
      <c r="F366" s="26"/>
      <c r="G366" s="26"/>
      <c r="H366" s="26"/>
      <c r="I366" s="26"/>
      <c r="J366" s="26"/>
      <c r="K366" s="26"/>
      <c r="L366" s="26"/>
      <c r="M366" s="26"/>
    </row>
    <row r="367" spans="1:13" ht="15" outlineLevel="4" x14ac:dyDescent="0.2">
      <c r="A367" s="29"/>
      <c r="B367" s="29"/>
      <c r="C367" s="29" t="s">
        <v>25</v>
      </c>
      <c r="D367" s="30"/>
      <c r="E367" s="31" t="s">
        <v>26</v>
      </c>
      <c r="F367" s="29"/>
      <c r="G367" s="32">
        <v>0</v>
      </c>
      <c r="H367" s="33">
        <f>IF((TRIM(M367)="Ja"),ROUND(ROUND((G367*D367),4),2),0)</f>
        <v>0</v>
      </c>
      <c r="I367" s="33">
        <f>ROUND(ROUND((L367*H367),4),2)</f>
        <v>0</v>
      </c>
      <c r="J367" s="34"/>
      <c r="K367" s="33">
        <f>ROUND(ROUND((L367*J367),4),2)</f>
        <v>0</v>
      </c>
      <c r="L367" s="35">
        <v>0.19</v>
      </c>
      <c r="M367" s="36" t="s">
        <v>18</v>
      </c>
    </row>
    <row r="368" spans="1:13" ht="15" outlineLevel="3" x14ac:dyDescent="0.2">
      <c r="A368" s="26" t="s">
        <v>398</v>
      </c>
      <c r="B368" s="27" t="s">
        <v>399</v>
      </c>
      <c r="C368" s="26"/>
      <c r="D368" s="26"/>
      <c r="E368" s="26"/>
      <c r="F368" s="26"/>
      <c r="G368" s="26"/>
      <c r="H368" s="26"/>
      <c r="I368" s="26"/>
      <c r="J368" s="26"/>
      <c r="K368" s="26"/>
      <c r="L368" s="26"/>
      <c r="M368" s="26"/>
    </row>
    <row r="369" spans="1:13" ht="409.5" outlineLevel="4" x14ac:dyDescent="0.2">
      <c r="A369" s="26"/>
      <c r="B369" s="28" t="s">
        <v>400</v>
      </c>
      <c r="C369" s="26"/>
      <c r="D369" s="26"/>
      <c r="E369" s="26"/>
      <c r="F369" s="26"/>
      <c r="G369" s="26"/>
      <c r="H369" s="26"/>
      <c r="I369" s="26"/>
      <c r="J369" s="26"/>
      <c r="K369" s="26"/>
      <c r="L369" s="26"/>
      <c r="M369" s="26"/>
    </row>
    <row r="370" spans="1:13" ht="15" outlineLevel="4" x14ac:dyDescent="0.2">
      <c r="A370" s="29"/>
      <c r="B370" s="29"/>
      <c r="C370" s="29" t="s">
        <v>25</v>
      </c>
      <c r="D370" s="30"/>
      <c r="E370" s="31" t="s">
        <v>26</v>
      </c>
      <c r="F370" s="29"/>
      <c r="G370" s="32">
        <v>2</v>
      </c>
      <c r="H370" s="33">
        <f>IF((TRIM(M370)="Ja"),ROUND(ROUND((G370*D370),4),2),0)</f>
        <v>0</v>
      </c>
      <c r="I370" s="33">
        <f>ROUND(ROUND((L370*H370),4),2)</f>
        <v>0</v>
      </c>
      <c r="J370" s="34"/>
      <c r="K370" s="33">
        <f>ROUND(ROUND((L370*J370),4),2)</f>
        <v>0</v>
      </c>
      <c r="L370" s="35">
        <v>0.19</v>
      </c>
      <c r="M370" s="36" t="s">
        <v>18</v>
      </c>
    </row>
    <row r="371" spans="1:13" ht="15" outlineLevel="3" x14ac:dyDescent="0.2">
      <c r="A371" s="26" t="s">
        <v>401</v>
      </c>
      <c r="B371" s="27" t="s">
        <v>402</v>
      </c>
      <c r="C371" s="26"/>
      <c r="D371" s="26"/>
      <c r="E371" s="26"/>
      <c r="F371" s="26"/>
      <c r="G371" s="26"/>
      <c r="H371" s="26"/>
      <c r="I371" s="26"/>
      <c r="J371" s="26"/>
      <c r="K371" s="26"/>
      <c r="L371" s="26"/>
      <c r="M371" s="26"/>
    </row>
    <row r="372" spans="1:13" ht="409.5" outlineLevel="4" x14ac:dyDescent="0.2">
      <c r="A372" s="26"/>
      <c r="B372" s="28" t="s">
        <v>403</v>
      </c>
      <c r="C372" s="26"/>
      <c r="D372" s="26"/>
      <c r="E372" s="26"/>
      <c r="F372" s="26"/>
      <c r="G372" s="26"/>
      <c r="H372" s="26"/>
      <c r="I372" s="26"/>
      <c r="J372" s="26"/>
      <c r="K372" s="26"/>
      <c r="L372" s="26"/>
      <c r="M372" s="26"/>
    </row>
    <row r="373" spans="1:13" ht="15" outlineLevel="4" x14ac:dyDescent="0.2">
      <c r="A373" s="29"/>
      <c r="B373" s="29"/>
      <c r="C373" s="29" t="s">
        <v>25</v>
      </c>
      <c r="D373" s="30"/>
      <c r="E373" s="31" t="s">
        <v>26</v>
      </c>
      <c r="F373" s="29"/>
      <c r="G373" s="32">
        <v>0</v>
      </c>
      <c r="H373" s="33">
        <f>IF((TRIM(M373)="Ja"),ROUND(ROUND((G373*D373),4),2),0)</f>
        <v>0</v>
      </c>
      <c r="I373" s="33">
        <f>ROUND(ROUND((L373*H373),4),2)</f>
        <v>0</v>
      </c>
      <c r="J373" s="34"/>
      <c r="K373" s="33">
        <f>ROUND(ROUND((L373*J373),4),2)</f>
        <v>0</v>
      </c>
      <c r="L373" s="35">
        <v>0.19</v>
      </c>
      <c r="M373" s="36" t="s">
        <v>18</v>
      </c>
    </row>
    <row r="374" spans="1:13" ht="15" outlineLevel="3" x14ac:dyDescent="0.2">
      <c r="A374" s="26" t="s">
        <v>404</v>
      </c>
      <c r="B374" s="27" t="s">
        <v>405</v>
      </c>
      <c r="C374" s="26"/>
      <c r="D374" s="26"/>
      <c r="E374" s="26"/>
      <c r="F374" s="26"/>
      <c r="G374" s="26"/>
      <c r="H374" s="26"/>
      <c r="I374" s="26"/>
      <c r="J374" s="26"/>
      <c r="K374" s="26"/>
      <c r="L374" s="26"/>
      <c r="M374" s="26"/>
    </row>
    <row r="375" spans="1:13" ht="409.5" outlineLevel="4" x14ac:dyDescent="0.2">
      <c r="A375" s="26"/>
      <c r="B375" s="28" t="s">
        <v>406</v>
      </c>
      <c r="C375" s="26"/>
      <c r="D375" s="26"/>
      <c r="E375" s="26"/>
      <c r="F375" s="26"/>
      <c r="G375" s="26"/>
      <c r="H375" s="26"/>
      <c r="I375" s="26"/>
      <c r="J375" s="26"/>
      <c r="K375" s="26"/>
      <c r="L375" s="26"/>
      <c r="M375" s="26"/>
    </row>
    <row r="376" spans="1:13" ht="15" outlineLevel="4" x14ac:dyDescent="0.2">
      <c r="A376" s="29"/>
      <c r="B376" s="29"/>
      <c r="C376" s="29" t="s">
        <v>25</v>
      </c>
      <c r="D376" s="30"/>
      <c r="E376" s="31" t="s">
        <v>26</v>
      </c>
      <c r="F376" s="29"/>
      <c r="G376" s="32">
        <v>0</v>
      </c>
      <c r="H376" s="33">
        <f>IF((TRIM(M376)="Ja"),ROUND(ROUND((G376*D376),4),2),0)</f>
        <v>0</v>
      </c>
      <c r="I376" s="33">
        <f>ROUND(ROUND((L376*H376),4),2)</f>
        <v>0</v>
      </c>
      <c r="J376" s="34"/>
      <c r="K376" s="33">
        <f>ROUND(ROUND((L376*J376),4),2)</f>
        <v>0</v>
      </c>
      <c r="L376" s="35">
        <v>0.19</v>
      </c>
      <c r="M376" s="36" t="s">
        <v>18</v>
      </c>
    </row>
    <row r="377" spans="1:13" ht="15" outlineLevel="3" x14ac:dyDescent="0.2">
      <c r="A377" s="26" t="s">
        <v>407</v>
      </c>
      <c r="B377" s="27" t="s">
        <v>408</v>
      </c>
      <c r="C377" s="26"/>
      <c r="D377" s="26"/>
      <c r="E377" s="26"/>
      <c r="F377" s="26"/>
      <c r="G377" s="26"/>
      <c r="H377" s="26"/>
      <c r="I377" s="26"/>
      <c r="J377" s="26"/>
      <c r="K377" s="26"/>
      <c r="L377" s="26"/>
      <c r="M377" s="26"/>
    </row>
    <row r="378" spans="1:13" ht="409.5" outlineLevel="4" x14ac:dyDescent="0.2">
      <c r="A378" s="26"/>
      <c r="B378" s="28" t="s">
        <v>409</v>
      </c>
      <c r="C378" s="26"/>
      <c r="D378" s="26"/>
      <c r="E378" s="26"/>
      <c r="F378" s="26"/>
      <c r="G378" s="26"/>
      <c r="H378" s="26"/>
      <c r="I378" s="26"/>
      <c r="J378" s="26"/>
      <c r="K378" s="26"/>
      <c r="L378" s="26"/>
      <c r="M378" s="26"/>
    </row>
    <row r="379" spans="1:13" ht="15" outlineLevel="4" x14ac:dyDescent="0.2">
      <c r="A379" s="29"/>
      <c r="B379" s="29"/>
      <c r="C379" s="29" t="s">
        <v>410</v>
      </c>
      <c r="D379" s="30"/>
      <c r="E379" s="31" t="s">
        <v>26</v>
      </c>
      <c r="F379" s="29"/>
      <c r="G379" s="32">
        <v>0</v>
      </c>
      <c r="H379" s="33">
        <f>IF((TRIM(M379)="Ja"),ROUND(ROUND((G379*D379),4),2),0)</f>
        <v>0</v>
      </c>
      <c r="I379" s="33">
        <f>ROUND(ROUND((L379*H379),4),2)</f>
        <v>0</v>
      </c>
      <c r="J379" s="34"/>
      <c r="K379" s="33">
        <f>ROUND(ROUND((L379*J379),4),2)</f>
        <v>0</v>
      </c>
      <c r="L379" s="35">
        <v>0.19</v>
      </c>
      <c r="M379" s="36" t="s">
        <v>18</v>
      </c>
    </row>
    <row r="380" spans="1:13" ht="15" outlineLevel="3" x14ac:dyDescent="0.2">
      <c r="A380" s="26" t="s">
        <v>411</v>
      </c>
      <c r="B380" s="27" t="s">
        <v>412</v>
      </c>
      <c r="C380" s="26"/>
      <c r="D380" s="26"/>
      <c r="E380" s="26"/>
      <c r="F380" s="26"/>
      <c r="G380" s="26"/>
      <c r="H380" s="26"/>
      <c r="I380" s="26"/>
      <c r="J380" s="26"/>
      <c r="K380" s="26"/>
      <c r="L380" s="26"/>
      <c r="M380" s="26"/>
    </row>
    <row r="381" spans="1:13" ht="409.5" outlineLevel="4" x14ac:dyDescent="0.2">
      <c r="A381" s="26"/>
      <c r="B381" s="28" t="s">
        <v>413</v>
      </c>
      <c r="C381" s="26"/>
      <c r="D381" s="26"/>
      <c r="E381" s="26"/>
      <c r="F381" s="26"/>
      <c r="G381" s="26"/>
      <c r="H381" s="26"/>
      <c r="I381" s="26"/>
      <c r="J381" s="26"/>
      <c r="K381" s="26"/>
      <c r="L381" s="26"/>
      <c r="M381" s="26"/>
    </row>
    <row r="382" spans="1:13" ht="15" outlineLevel="4" x14ac:dyDescent="0.2">
      <c r="A382" s="29"/>
      <c r="B382" s="29"/>
      <c r="C382" s="29" t="s">
        <v>25</v>
      </c>
      <c r="D382" s="30"/>
      <c r="E382" s="31" t="s">
        <v>26</v>
      </c>
      <c r="F382" s="29"/>
      <c r="G382" s="32">
        <v>0</v>
      </c>
      <c r="H382" s="33">
        <f>IF((TRIM(M382)="Ja"),ROUND(ROUND((G382*D382),4),2),0)</f>
        <v>0</v>
      </c>
      <c r="I382" s="33">
        <f>ROUND(ROUND((L382*H382),4),2)</f>
        <v>0</v>
      </c>
      <c r="J382" s="34"/>
      <c r="K382" s="33">
        <f>ROUND(ROUND((L382*J382),4),2)</f>
        <v>0</v>
      </c>
      <c r="L382" s="35">
        <v>0.19</v>
      </c>
      <c r="M382" s="36" t="s">
        <v>18</v>
      </c>
    </row>
    <row r="383" spans="1:13" ht="15" outlineLevel="3" x14ac:dyDescent="0.2">
      <c r="A383" s="26" t="s">
        <v>414</v>
      </c>
      <c r="B383" s="27" t="s">
        <v>415</v>
      </c>
      <c r="C383" s="26"/>
      <c r="D383" s="26"/>
      <c r="E383" s="26"/>
      <c r="F383" s="26"/>
      <c r="G383" s="26"/>
      <c r="H383" s="26"/>
      <c r="I383" s="26"/>
      <c r="J383" s="26"/>
      <c r="K383" s="26"/>
      <c r="L383" s="26"/>
      <c r="M383" s="26"/>
    </row>
    <row r="384" spans="1:13" ht="409.5" outlineLevel="4" x14ac:dyDescent="0.2">
      <c r="A384" s="26"/>
      <c r="B384" s="28" t="s">
        <v>416</v>
      </c>
      <c r="C384" s="26"/>
      <c r="D384" s="26"/>
      <c r="E384" s="26"/>
      <c r="F384" s="26"/>
      <c r="G384" s="26"/>
      <c r="H384" s="26"/>
      <c r="I384" s="26"/>
      <c r="J384" s="26"/>
      <c r="K384" s="26"/>
      <c r="L384" s="26"/>
      <c r="M384" s="26"/>
    </row>
    <row r="385" spans="1:13" ht="15" outlineLevel="4" x14ac:dyDescent="0.2">
      <c r="A385" s="29"/>
      <c r="B385" s="29"/>
      <c r="C385" s="29" t="s">
        <v>25</v>
      </c>
      <c r="D385" s="30"/>
      <c r="E385" s="31" t="s">
        <v>26</v>
      </c>
      <c r="F385" s="29"/>
      <c r="G385" s="32">
        <v>0</v>
      </c>
      <c r="H385" s="33">
        <f>IF((TRIM(M385)="Ja"),ROUND(ROUND((G385*D385),4),2),0)</f>
        <v>0</v>
      </c>
      <c r="I385" s="33">
        <f>ROUND(ROUND((L385*H385),4),2)</f>
        <v>0</v>
      </c>
      <c r="J385" s="34"/>
      <c r="K385" s="33">
        <f>ROUND(ROUND((L385*J385),4),2)</f>
        <v>0</v>
      </c>
      <c r="L385" s="35">
        <v>0.19</v>
      </c>
      <c r="M385" s="36" t="s">
        <v>18</v>
      </c>
    </row>
    <row r="386" spans="1:13" ht="15" outlineLevel="3" x14ac:dyDescent="0.2">
      <c r="A386" s="26" t="s">
        <v>417</v>
      </c>
      <c r="B386" s="27" t="s">
        <v>418</v>
      </c>
      <c r="C386" s="26"/>
      <c r="D386" s="26"/>
      <c r="E386" s="26"/>
      <c r="F386" s="26"/>
      <c r="G386" s="26"/>
      <c r="H386" s="26"/>
      <c r="I386" s="26"/>
      <c r="J386" s="26"/>
      <c r="K386" s="26"/>
      <c r="L386" s="26"/>
      <c r="M386" s="26"/>
    </row>
    <row r="387" spans="1:13" ht="409.5" outlineLevel="4" x14ac:dyDescent="0.2">
      <c r="A387" s="26"/>
      <c r="B387" s="28" t="s">
        <v>419</v>
      </c>
      <c r="C387" s="26"/>
      <c r="D387" s="26"/>
      <c r="E387" s="26"/>
      <c r="F387" s="26"/>
      <c r="G387" s="26"/>
      <c r="H387" s="26"/>
      <c r="I387" s="26"/>
      <c r="J387" s="26"/>
      <c r="K387" s="26"/>
      <c r="L387" s="26"/>
      <c r="M387" s="26"/>
    </row>
    <row r="388" spans="1:13" ht="15" outlineLevel="4" x14ac:dyDescent="0.2">
      <c r="A388" s="29"/>
      <c r="B388" s="29"/>
      <c r="C388" s="29" t="s">
        <v>410</v>
      </c>
      <c r="D388" s="30"/>
      <c r="E388" s="31" t="s">
        <v>26</v>
      </c>
      <c r="F388" s="29"/>
      <c r="G388" s="32">
        <v>2</v>
      </c>
      <c r="H388" s="33">
        <f>IF((TRIM(M388)="Ja"),ROUND(ROUND((G388*D388),4),2),0)</f>
        <v>0</v>
      </c>
      <c r="I388" s="33">
        <f>ROUND(ROUND((L388*H388),4),2)</f>
        <v>0</v>
      </c>
      <c r="J388" s="34"/>
      <c r="K388" s="33">
        <f>ROUND(ROUND((L388*J388),4),2)</f>
        <v>0</v>
      </c>
      <c r="L388" s="35">
        <v>0.19</v>
      </c>
      <c r="M388" s="36" t="s">
        <v>18</v>
      </c>
    </row>
    <row r="389" spans="1:13" ht="15" outlineLevel="3" x14ac:dyDescent="0.2">
      <c r="A389" s="26" t="s">
        <v>420</v>
      </c>
      <c r="B389" s="27" t="s">
        <v>421</v>
      </c>
      <c r="C389" s="26"/>
      <c r="D389" s="26"/>
      <c r="E389" s="26"/>
      <c r="F389" s="26"/>
      <c r="G389" s="26"/>
      <c r="H389" s="26"/>
      <c r="I389" s="26"/>
      <c r="J389" s="26"/>
      <c r="K389" s="26"/>
      <c r="L389" s="26"/>
      <c r="M389" s="26"/>
    </row>
    <row r="390" spans="1:13" ht="409.5" outlineLevel="4" x14ac:dyDescent="0.2">
      <c r="A390" s="26"/>
      <c r="B390" s="28" t="s">
        <v>422</v>
      </c>
      <c r="C390" s="26"/>
      <c r="D390" s="26"/>
      <c r="E390" s="26"/>
      <c r="F390" s="26"/>
      <c r="G390" s="26"/>
      <c r="H390" s="26"/>
      <c r="I390" s="26"/>
      <c r="J390" s="26"/>
      <c r="K390" s="26"/>
      <c r="L390" s="26"/>
      <c r="M390" s="26"/>
    </row>
    <row r="391" spans="1:13" ht="15" outlineLevel="4" x14ac:dyDescent="0.2">
      <c r="A391" s="29"/>
      <c r="B391" s="29"/>
      <c r="C391" s="29" t="s">
        <v>25</v>
      </c>
      <c r="D391" s="30"/>
      <c r="E391" s="31" t="s">
        <v>26</v>
      </c>
      <c r="F391" s="29"/>
      <c r="G391" s="32">
        <v>2</v>
      </c>
      <c r="H391" s="33">
        <f>IF((TRIM(M391)="Ja"),ROUND(ROUND((G391*D391),4),2),0)</f>
        <v>0</v>
      </c>
      <c r="I391" s="33">
        <f>ROUND(ROUND((L391*H391),4),2)</f>
        <v>0</v>
      </c>
      <c r="J391" s="34"/>
      <c r="K391" s="33">
        <f>ROUND(ROUND((L391*J391),4),2)</f>
        <v>0</v>
      </c>
      <c r="L391" s="35">
        <v>0.19</v>
      </c>
      <c r="M391" s="36" t="s">
        <v>18</v>
      </c>
    </row>
    <row r="392" spans="1:13" ht="15" outlineLevel="3" x14ac:dyDescent="0.2">
      <c r="A392" s="26" t="s">
        <v>423</v>
      </c>
      <c r="B392" s="27" t="s">
        <v>321</v>
      </c>
      <c r="C392" s="26"/>
      <c r="D392" s="26"/>
      <c r="E392" s="26"/>
      <c r="F392" s="26"/>
      <c r="G392" s="26"/>
      <c r="H392" s="26"/>
      <c r="I392" s="26"/>
      <c r="J392" s="26"/>
      <c r="K392" s="26"/>
      <c r="L392" s="26"/>
      <c r="M392" s="26"/>
    </row>
    <row r="393" spans="1:13" ht="409.5" outlineLevel="4" x14ac:dyDescent="0.2">
      <c r="A393" s="26"/>
      <c r="B393" s="28" t="s">
        <v>322</v>
      </c>
      <c r="C393" s="26"/>
      <c r="D393" s="26"/>
      <c r="E393" s="26"/>
      <c r="F393" s="26"/>
      <c r="G393" s="26"/>
      <c r="H393" s="26"/>
      <c r="I393" s="26"/>
      <c r="J393" s="26"/>
      <c r="K393" s="26"/>
      <c r="L393" s="26"/>
      <c r="M393" s="26"/>
    </row>
    <row r="394" spans="1:13" ht="15" outlineLevel="4" x14ac:dyDescent="0.2">
      <c r="A394" s="29"/>
      <c r="B394" s="29"/>
      <c r="C394" s="29" t="s">
        <v>25</v>
      </c>
      <c r="D394" s="30"/>
      <c r="E394" s="31" t="s">
        <v>26</v>
      </c>
      <c r="F394" s="29"/>
      <c r="G394" s="32">
        <v>0</v>
      </c>
      <c r="H394" s="33">
        <f>IF((TRIM(M394)="Ja"),ROUND(ROUND((G394*D394),4),2),0)</f>
        <v>0</v>
      </c>
      <c r="I394" s="33">
        <f>ROUND(ROUND((L394*H394),4),2)</f>
        <v>0</v>
      </c>
      <c r="J394" s="34"/>
      <c r="K394" s="33">
        <f>ROUND(ROUND((L394*J394),4),2)</f>
        <v>0</v>
      </c>
      <c r="L394" s="35">
        <v>0.19</v>
      </c>
      <c r="M394" s="36" t="s">
        <v>18</v>
      </c>
    </row>
    <row r="395" spans="1:13" ht="15" outlineLevel="3" x14ac:dyDescent="0.2">
      <c r="A395" s="26" t="s">
        <v>424</v>
      </c>
      <c r="B395" s="27" t="s">
        <v>324</v>
      </c>
      <c r="C395" s="26"/>
      <c r="D395" s="26"/>
      <c r="E395" s="26"/>
      <c r="F395" s="26"/>
      <c r="G395" s="26"/>
      <c r="H395" s="26"/>
      <c r="I395" s="26"/>
      <c r="J395" s="26"/>
      <c r="K395" s="26"/>
      <c r="L395" s="26"/>
      <c r="M395" s="26"/>
    </row>
    <row r="396" spans="1:13" ht="258.75" outlineLevel="4" x14ac:dyDescent="0.2">
      <c r="A396" s="26"/>
      <c r="B396" s="28" t="s">
        <v>325</v>
      </c>
      <c r="C396" s="26"/>
      <c r="D396" s="26"/>
      <c r="E396" s="26"/>
      <c r="F396" s="26"/>
      <c r="G396" s="26"/>
      <c r="H396" s="26"/>
      <c r="I396" s="26"/>
      <c r="J396" s="26"/>
      <c r="K396" s="26"/>
      <c r="L396" s="26"/>
      <c r="M396" s="26"/>
    </row>
    <row r="397" spans="1:13" ht="15" outlineLevel="4" x14ac:dyDescent="0.2">
      <c r="A397" s="29"/>
      <c r="B397" s="29"/>
      <c r="C397" s="29" t="s">
        <v>25</v>
      </c>
      <c r="D397" s="30"/>
      <c r="E397" s="31" t="s">
        <v>26</v>
      </c>
      <c r="F397" s="29"/>
      <c r="G397" s="32">
        <v>0</v>
      </c>
      <c r="H397" s="33">
        <f>IF((TRIM(M397)="Ja"),ROUND(ROUND((G397*D397),4),2),0)</f>
        <v>0</v>
      </c>
      <c r="I397" s="33">
        <f>ROUND(ROUND((L397*H397),4),2)</f>
        <v>0</v>
      </c>
      <c r="J397" s="34"/>
      <c r="K397" s="33">
        <f>ROUND(ROUND((L397*J397),4),2)</f>
        <v>0</v>
      </c>
      <c r="L397" s="35">
        <v>0.19</v>
      </c>
      <c r="M397" s="36" t="s">
        <v>18</v>
      </c>
    </row>
    <row r="398" spans="1:13" ht="15" outlineLevel="3" x14ac:dyDescent="0.2">
      <c r="A398" s="26" t="s">
        <v>425</v>
      </c>
      <c r="B398" s="27" t="s">
        <v>330</v>
      </c>
      <c r="C398" s="26"/>
      <c r="D398" s="26"/>
      <c r="E398" s="26"/>
      <c r="F398" s="26"/>
      <c r="G398" s="26"/>
      <c r="H398" s="26"/>
      <c r="I398" s="26"/>
      <c r="J398" s="26"/>
      <c r="K398" s="26"/>
      <c r="L398" s="26"/>
      <c r="M398" s="26"/>
    </row>
    <row r="399" spans="1:13" ht="409.5" outlineLevel="4" x14ac:dyDescent="0.2">
      <c r="A399" s="26"/>
      <c r="B399" s="28" t="s">
        <v>331</v>
      </c>
      <c r="C399" s="26"/>
      <c r="D399" s="26"/>
      <c r="E399" s="26"/>
      <c r="F399" s="26"/>
      <c r="G399" s="26"/>
      <c r="H399" s="26"/>
      <c r="I399" s="26"/>
      <c r="J399" s="26"/>
      <c r="K399" s="26"/>
      <c r="L399" s="26"/>
      <c r="M399" s="26"/>
    </row>
    <row r="400" spans="1:13" ht="15" outlineLevel="4" x14ac:dyDescent="0.2">
      <c r="A400" s="29"/>
      <c r="B400" s="29"/>
      <c r="C400" s="29" t="s">
        <v>25</v>
      </c>
      <c r="D400" s="30"/>
      <c r="E400" s="31" t="s">
        <v>26</v>
      </c>
      <c r="F400" s="29"/>
      <c r="G400" s="32">
        <v>0</v>
      </c>
      <c r="H400" s="33">
        <f>IF((TRIM(M400)="Ja"),ROUND(ROUND((G400*D400),4),2),0)</f>
        <v>0</v>
      </c>
      <c r="I400" s="33">
        <f>ROUND(ROUND((L400*H400),4),2)</f>
        <v>0</v>
      </c>
      <c r="J400" s="34"/>
      <c r="K400" s="33">
        <f>ROUND(ROUND((L400*J400),4),2)</f>
        <v>0</v>
      </c>
      <c r="L400" s="35">
        <v>0.19</v>
      </c>
      <c r="M400" s="36" t="s">
        <v>18</v>
      </c>
    </row>
    <row r="401" spans="1:13" ht="15" outlineLevel="3" x14ac:dyDescent="0.2">
      <c r="A401" s="26" t="s">
        <v>426</v>
      </c>
      <c r="B401" s="27" t="s">
        <v>327</v>
      </c>
      <c r="C401" s="26"/>
      <c r="D401" s="26"/>
      <c r="E401" s="26"/>
      <c r="F401" s="26"/>
      <c r="G401" s="26"/>
      <c r="H401" s="26"/>
      <c r="I401" s="26"/>
      <c r="J401" s="26"/>
      <c r="K401" s="26"/>
      <c r="L401" s="26"/>
      <c r="M401" s="26"/>
    </row>
    <row r="402" spans="1:13" ht="409.5" outlineLevel="4" x14ac:dyDescent="0.2">
      <c r="A402" s="26"/>
      <c r="B402" s="28" t="s">
        <v>328</v>
      </c>
      <c r="C402" s="26"/>
      <c r="D402" s="26"/>
      <c r="E402" s="26"/>
      <c r="F402" s="26"/>
      <c r="G402" s="26"/>
      <c r="H402" s="26"/>
      <c r="I402" s="26"/>
      <c r="J402" s="26"/>
      <c r="K402" s="26"/>
      <c r="L402" s="26"/>
      <c r="M402" s="26"/>
    </row>
    <row r="403" spans="1:13" ht="15" outlineLevel="4" x14ac:dyDescent="0.2">
      <c r="A403" s="29"/>
      <c r="B403" s="29"/>
      <c r="C403" s="29" t="s">
        <v>25</v>
      </c>
      <c r="D403" s="30"/>
      <c r="E403" s="31" t="s">
        <v>26</v>
      </c>
      <c r="F403" s="29"/>
      <c r="G403" s="32">
        <v>0</v>
      </c>
      <c r="H403" s="33">
        <f>IF((TRIM(M403)="Ja"),ROUND(ROUND((G403*D403),4),2),0)</f>
        <v>0</v>
      </c>
      <c r="I403" s="33">
        <f>ROUND(ROUND((L403*H403),4),2)</f>
        <v>0</v>
      </c>
      <c r="J403" s="34"/>
      <c r="K403" s="33">
        <f>ROUND(ROUND((L403*J403),4),2)</f>
        <v>0</v>
      </c>
      <c r="L403" s="35">
        <v>0.19</v>
      </c>
      <c r="M403" s="36" t="s">
        <v>18</v>
      </c>
    </row>
    <row r="404" spans="1:13" ht="15" outlineLevel="3" x14ac:dyDescent="0.2">
      <c r="A404" s="26" t="s">
        <v>427</v>
      </c>
      <c r="B404" s="27" t="s">
        <v>333</v>
      </c>
      <c r="C404" s="26"/>
      <c r="D404" s="26"/>
      <c r="E404" s="26"/>
      <c r="F404" s="26"/>
      <c r="G404" s="26"/>
      <c r="H404" s="26"/>
      <c r="I404" s="26"/>
      <c r="J404" s="26"/>
      <c r="K404" s="26"/>
      <c r="L404" s="26"/>
      <c r="M404" s="26"/>
    </row>
    <row r="405" spans="1:13" ht="409.5" outlineLevel="4" x14ac:dyDescent="0.2">
      <c r="A405" s="26"/>
      <c r="B405" s="28" t="s">
        <v>334</v>
      </c>
      <c r="C405" s="26"/>
      <c r="D405" s="26"/>
      <c r="E405" s="26"/>
      <c r="F405" s="26"/>
      <c r="G405" s="26"/>
      <c r="H405" s="26"/>
      <c r="I405" s="26"/>
      <c r="J405" s="26"/>
      <c r="K405" s="26"/>
      <c r="L405" s="26"/>
      <c r="M405" s="26"/>
    </row>
    <row r="406" spans="1:13" ht="15" outlineLevel="4" x14ac:dyDescent="0.2">
      <c r="A406" s="29"/>
      <c r="B406" s="29"/>
      <c r="C406" s="29" t="s">
        <v>25</v>
      </c>
      <c r="D406" s="30"/>
      <c r="E406" s="31" t="s">
        <v>26</v>
      </c>
      <c r="F406" s="29"/>
      <c r="G406" s="32">
        <v>0</v>
      </c>
      <c r="H406" s="33">
        <f>IF((TRIM(M406)="Ja"),ROUND(ROUND((G406*D406),4),2),0)</f>
        <v>0</v>
      </c>
      <c r="I406" s="33">
        <f>ROUND(ROUND((L406*H406),4),2)</f>
        <v>0</v>
      </c>
      <c r="J406" s="34"/>
      <c r="K406" s="33">
        <f>ROUND(ROUND((L406*J406),4),2)</f>
        <v>0</v>
      </c>
      <c r="L406" s="35">
        <v>0.19</v>
      </c>
      <c r="M406" s="36" t="s">
        <v>18</v>
      </c>
    </row>
    <row r="407" spans="1:13" ht="15" outlineLevel="3" x14ac:dyDescent="0.2">
      <c r="A407" s="26" t="s">
        <v>428</v>
      </c>
      <c r="B407" s="27" t="s">
        <v>336</v>
      </c>
      <c r="C407" s="26"/>
      <c r="D407" s="26"/>
      <c r="E407" s="26"/>
      <c r="F407" s="26"/>
      <c r="G407" s="26"/>
      <c r="H407" s="26"/>
      <c r="I407" s="26"/>
      <c r="J407" s="26"/>
      <c r="K407" s="26"/>
      <c r="L407" s="26"/>
      <c r="M407" s="26"/>
    </row>
    <row r="408" spans="1:13" ht="409.5" outlineLevel="4" x14ac:dyDescent="0.2">
      <c r="A408" s="26"/>
      <c r="B408" s="28" t="s">
        <v>337</v>
      </c>
      <c r="C408" s="26"/>
      <c r="D408" s="26"/>
      <c r="E408" s="26"/>
      <c r="F408" s="26"/>
      <c r="G408" s="26"/>
      <c r="H408" s="26"/>
      <c r="I408" s="26"/>
      <c r="J408" s="26"/>
      <c r="K408" s="26"/>
      <c r="L408" s="26"/>
      <c r="M408" s="26"/>
    </row>
    <row r="409" spans="1:13" ht="15" outlineLevel="4" x14ac:dyDescent="0.2">
      <c r="A409" s="29"/>
      <c r="B409" s="29"/>
      <c r="C409" s="29" t="s">
        <v>25</v>
      </c>
      <c r="D409" s="30"/>
      <c r="E409" s="31" t="s">
        <v>26</v>
      </c>
      <c r="F409" s="29"/>
      <c r="G409" s="32">
        <v>0</v>
      </c>
      <c r="H409" s="33">
        <f>IF((TRIM(M409)="Ja"),ROUND(ROUND((G409*D409),4),2),0)</f>
        <v>0</v>
      </c>
      <c r="I409" s="33">
        <f>ROUND(ROUND((L409*H409),4),2)</f>
        <v>0</v>
      </c>
      <c r="J409" s="34"/>
      <c r="K409" s="33">
        <f>ROUND(ROUND((L409*J409),4),2)</f>
        <v>0</v>
      </c>
      <c r="L409" s="35">
        <v>0.19</v>
      </c>
      <c r="M409" s="36" t="s">
        <v>18</v>
      </c>
    </row>
    <row r="410" spans="1:13" ht="15" outlineLevel="3" x14ac:dyDescent="0.2">
      <c r="A410" s="26" t="s">
        <v>429</v>
      </c>
      <c r="B410" s="27" t="s">
        <v>339</v>
      </c>
      <c r="C410" s="26"/>
      <c r="D410" s="26"/>
      <c r="E410" s="26"/>
      <c r="F410" s="26"/>
      <c r="G410" s="26"/>
      <c r="H410" s="26"/>
      <c r="I410" s="26"/>
      <c r="J410" s="26"/>
      <c r="K410" s="26"/>
      <c r="L410" s="26"/>
      <c r="M410" s="26"/>
    </row>
    <row r="411" spans="1:13" ht="409.5" outlineLevel="4" x14ac:dyDescent="0.2">
      <c r="A411" s="26"/>
      <c r="B411" s="28" t="s">
        <v>340</v>
      </c>
      <c r="C411" s="26"/>
      <c r="D411" s="26"/>
      <c r="E411" s="26"/>
      <c r="F411" s="26"/>
      <c r="G411" s="26"/>
      <c r="H411" s="26"/>
      <c r="I411" s="26"/>
      <c r="J411" s="26"/>
      <c r="K411" s="26"/>
      <c r="L411" s="26"/>
      <c r="M411" s="26"/>
    </row>
    <row r="412" spans="1:13" ht="15" outlineLevel="4" x14ac:dyDescent="0.2">
      <c r="A412" s="29"/>
      <c r="B412" s="29"/>
      <c r="C412" s="29" t="s">
        <v>25</v>
      </c>
      <c r="D412" s="30"/>
      <c r="E412" s="31" t="s">
        <v>26</v>
      </c>
      <c r="F412" s="29"/>
      <c r="G412" s="32">
        <v>0</v>
      </c>
      <c r="H412" s="33">
        <f>IF((TRIM(M412)="Ja"),ROUND(ROUND((G412*D412),4),2),0)</f>
        <v>0</v>
      </c>
      <c r="I412" s="33">
        <f>ROUND(ROUND((L412*H412),4),2)</f>
        <v>0</v>
      </c>
      <c r="J412" s="34"/>
      <c r="K412" s="33">
        <f>ROUND(ROUND((L412*J412),4),2)</f>
        <v>0</v>
      </c>
      <c r="L412" s="35">
        <v>0.19</v>
      </c>
      <c r="M412" s="36" t="s">
        <v>18</v>
      </c>
    </row>
    <row r="413" spans="1:13" ht="15" outlineLevel="3" x14ac:dyDescent="0.2">
      <c r="A413" s="26" t="s">
        <v>430</v>
      </c>
      <c r="B413" s="27" t="s">
        <v>342</v>
      </c>
      <c r="C413" s="26"/>
      <c r="D413" s="26"/>
      <c r="E413" s="26"/>
      <c r="F413" s="26"/>
      <c r="G413" s="26"/>
      <c r="H413" s="26"/>
      <c r="I413" s="26"/>
      <c r="J413" s="26"/>
      <c r="K413" s="26"/>
      <c r="L413" s="26"/>
      <c r="M413" s="26"/>
    </row>
    <row r="414" spans="1:13" ht="409.5" outlineLevel="4" x14ac:dyDescent="0.2">
      <c r="A414" s="26"/>
      <c r="B414" s="28" t="s">
        <v>343</v>
      </c>
      <c r="C414" s="26"/>
      <c r="D414" s="26"/>
      <c r="E414" s="26"/>
      <c r="F414" s="26"/>
      <c r="G414" s="26"/>
      <c r="H414" s="26"/>
      <c r="I414" s="26"/>
      <c r="J414" s="26"/>
      <c r="K414" s="26"/>
      <c r="L414" s="26"/>
      <c r="M414" s="26"/>
    </row>
    <row r="415" spans="1:13" ht="15" outlineLevel="4" x14ac:dyDescent="0.2">
      <c r="A415" s="29"/>
      <c r="B415" s="29"/>
      <c r="C415" s="29" t="s">
        <v>25</v>
      </c>
      <c r="D415" s="30"/>
      <c r="E415" s="31" t="s">
        <v>26</v>
      </c>
      <c r="F415" s="29"/>
      <c r="G415" s="32">
        <v>0</v>
      </c>
      <c r="H415" s="33">
        <f>IF((TRIM(M415)="Ja"),ROUND(ROUND((G415*D415),4),2),0)</f>
        <v>0</v>
      </c>
      <c r="I415" s="33">
        <f>ROUND(ROUND((L415*H415),4),2)</f>
        <v>0</v>
      </c>
      <c r="J415" s="34"/>
      <c r="K415" s="33">
        <f>ROUND(ROUND((L415*J415),4),2)</f>
        <v>0</v>
      </c>
      <c r="L415" s="35">
        <v>0.19</v>
      </c>
      <c r="M415" s="36" t="s">
        <v>18</v>
      </c>
    </row>
    <row r="416" spans="1:13" ht="15" outlineLevel="3" x14ac:dyDescent="0.2">
      <c r="A416" s="26" t="s">
        <v>431</v>
      </c>
      <c r="B416" s="27" t="s">
        <v>345</v>
      </c>
      <c r="C416" s="26"/>
      <c r="D416" s="26"/>
      <c r="E416" s="26"/>
      <c r="F416" s="26"/>
      <c r="G416" s="26"/>
      <c r="H416" s="26"/>
      <c r="I416" s="26"/>
      <c r="J416" s="26"/>
      <c r="K416" s="26"/>
      <c r="L416" s="26"/>
      <c r="M416" s="26"/>
    </row>
    <row r="417" spans="1:13" ht="409.5" outlineLevel="4" x14ac:dyDescent="0.2">
      <c r="A417" s="26"/>
      <c r="B417" s="28" t="s">
        <v>346</v>
      </c>
      <c r="C417" s="26"/>
      <c r="D417" s="26"/>
      <c r="E417" s="26"/>
      <c r="F417" s="26"/>
      <c r="G417" s="26"/>
      <c r="H417" s="26"/>
      <c r="I417" s="26"/>
      <c r="J417" s="26"/>
      <c r="K417" s="26"/>
      <c r="L417" s="26"/>
      <c r="M417" s="26"/>
    </row>
    <row r="418" spans="1:13" ht="15" outlineLevel="4" x14ac:dyDescent="0.2">
      <c r="A418" s="29"/>
      <c r="B418" s="29"/>
      <c r="C418" s="29" t="s">
        <v>25</v>
      </c>
      <c r="D418" s="30"/>
      <c r="E418" s="31" t="s">
        <v>26</v>
      </c>
      <c r="F418" s="29"/>
      <c r="G418" s="32">
        <v>0</v>
      </c>
      <c r="H418" s="33">
        <f>IF((TRIM(M418)="Ja"),ROUND(ROUND((G418*D418),4),2),0)</f>
        <v>0</v>
      </c>
      <c r="I418" s="33">
        <f>ROUND(ROUND((L418*H418),4),2)</f>
        <v>0</v>
      </c>
      <c r="J418" s="34"/>
      <c r="K418" s="33">
        <f>ROUND(ROUND((L418*J418),4),2)</f>
        <v>0</v>
      </c>
      <c r="L418" s="35">
        <v>0.19</v>
      </c>
      <c r="M418" s="36" t="s">
        <v>18</v>
      </c>
    </row>
    <row r="419" spans="1:13" ht="15" outlineLevel="3" x14ac:dyDescent="0.2">
      <c r="A419" s="26" t="s">
        <v>432</v>
      </c>
      <c r="B419" s="27" t="s">
        <v>348</v>
      </c>
      <c r="C419" s="26"/>
      <c r="D419" s="26"/>
      <c r="E419" s="26"/>
      <c r="F419" s="26"/>
      <c r="G419" s="26"/>
      <c r="H419" s="26"/>
      <c r="I419" s="26"/>
      <c r="J419" s="26"/>
      <c r="K419" s="26"/>
      <c r="L419" s="26"/>
      <c r="M419" s="26"/>
    </row>
    <row r="420" spans="1:13" ht="409.5" outlineLevel="4" x14ac:dyDescent="0.2">
      <c r="A420" s="26"/>
      <c r="B420" s="28" t="s">
        <v>349</v>
      </c>
      <c r="C420" s="26"/>
      <c r="D420" s="26"/>
      <c r="E420" s="26"/>
      <c r="F420" s="26"/>
      <c r="G420" s="26"/>
      <c r="H420" s="26"/>
      <c r="I420" s="26"/>
      <c r="J420" s="26"/>
      <c r="K420" s="26"/>
      <c r="L420" s="26"/>
      <c r="M420" s="26"/>
    </row>
    <row r="421" spans="1:13" ht="15" outlineLevel="4" x14ac:dyDescent="0.2">
      <c r="A421" s="29"/>
      <c r="B421" s="29"/>
      <c r="C421" s="29" t="s">
        <v>25</v>
      </c>
      <c r="D421" s="30"/>
      <c r="E421" s="31" t="s">
        <v>26</v>
      </c>
      <c r="F421" s="29"/>
      <c r="G421" s="32">
        <v>0</v>
      </c>
      <c r="H421" s="33">
        <f>IF((TRIM(M421)="Ja"),ROUND(ROUND((G421*D421),4),2),0)</f>
        <v>0</v>
      </c>
      <c r="I421" s="33">
        <f>ROUND(ROUND((L421*H421),4),2)</f>
        <v>0</v>
      </c>
      <c r="J421" s="34"/>
      <c r="K421" s="33">
        <f>ROUND(ROUND((L421*J421),4),2)</f>
        <v>0</v>
      </c>
      <c r="L421" s="35">
        <v>0.19</v>
      </c>
      <c r="M421" s="36" t="s">
        <v>18</v>
      </c>
    </row>
    <row r="422" spans="1:13" ht="15" outlineLevel="3" x14ac:dyDescent="0.2">
      <c r="A422" s="26" t="s">
        <v>433</v>
      </c>
      <c r="B422" s="27" t="s">
        <v>351</v>
      </c>
      <c r="C422" s="26"/>
      <c r="D422" s="26"/>
      <c r="E422" s="26"/>
      <c r="F422" s="26"/>
      <c r="G422" s="26"/>
      <c r="H422" s="26"/>
      <c r="I422" s="26"/>
      <c r="J422" s="26"/>
      <c r="K422" s="26"/>
      <c r="L422" s="26"/>
      <c r="M422" s="26"/>
    </row>
    <row r="423" spans="1:13" ht="409.5" outlineLevel="4" x14ac:dyDescent="0.2">
      <c r="A423" s="26"/>
      <c r="B423" s="28" t="s">
        <v>352</v>
      </c>
      <c r="C423" s="26"/>
      <c r="D423" s="26"/>
      <c r="E423" s="26"/>
      <c r="F423" s="26"/>
      <c r="G423" s="26"/>
      <c r="H423" s="26"/>
      <c r="I423" s="26"/>
      <c r="J423" s="26"/>
      <c r="K423" s="26"/>
      <c r="L423" s="26"/>
      <c r="M423" s="26"/>
    </row>
    <row r="424" spans="1:13" ht="15" outlineLevel="4" x14ac:dyDescent="0.2">
      <c r="A424" s="29"/>
      <c r="B424" s="29"/>
      <c r="C424" s="29" t="s">
        <v>25</v>
      </c>
      <c r="D424" s="30"/>
      <c r="E424" s="31" t="s">
        <v>26</v>
      </c>
      <c r="F424" s="29"/>
      <c r="G424" s="32">
        <v>0</v>
      </c>
      <c r="H424" s="33">
        <f>IF((TRIM(M424)="Ja"),ROUND(ROUND((G424*D424),4),2),0)</f>
        <v>0</v>
      </c>
      <c r="I424" s="33">
        <f>ROUND(ROUND((L424*H424),4),2)</f>
        <v>0</v>
      </c>
      <c r="J424" s="34"/>
      <c r="K424" s="33">
        <f>ROUND(ROUND((L424*J424),4),2)</f>
        <v>0</v>
      </c>
      <c r="L424" s="35">
        <v>0.19</v>
      </c>
      <c r="M424" s="36" t="s">
        <v>18</v>
      </c>
    </row>
    <row r="425" spans="1:13" ht="15" outlineLevel="3" x14ac:dyDescent="0.2">
      <c r="A425" s="26" t="s">
        <v>434</v>
      </c>
      <c r="B425" s="27" t="s">
        <v>354</v>
      </c>
      <c r="C425" s="26"/>
      <c r="D425" s="26"/>
      <c r="E425" s="26"/>
      <c r="F425" s="26"/>
      <c r="G425" s="26"/>
      <c r="H425" s="26"/>
      <c r="I425" s="26"/>
      <c r="J425" s="26"/>
      <c r="K425" s="26"/>
      <c r="L425" s="26"/>
      <c r="M425" s="26"/>
    </row>
    <row r="426" spans="1:13" ht="409.5" outlineLevel="4" x14ac:dyDescent="0.2">
      <c r="A426" s="26"/>
      <c r="B426" s="28" t="s">
        <v>355</v>
      </c>
      <c r="C426" s="26"/>
      <c r="D426" s="26"/>
      <c r="E426" s="26"/>
      <c r="F426" s="26"/>
      <c r="G426" s="26"/>
      <c r="H426" s="26"/>
      <c r="I426" s="26"/>
      <c r="J426" s="26"/>
      <c r="K426" s="26"/>
      <c r="L426" s="26"/>
      <c r="M426" s="26"/>
    </row>
    <row r="427" spans="1:13" ht="15" outlineLevel="4" x14ac:dyDescent="0.2">
      <c r="A427" s="29"/>
      <c r="B427" s="29"/>
      <c r="C427" s="29" t="s">
        <v>25</v>
      </c>
      <c r="D427" s="30"/>
      <c r="E427" s="31"/>
      <c r="F427" s="29"/>
      <c r="G427" s="32">
        <v>0</v>
      </c>
      <c r="H427" s="33">
        <f>IF((TRIM(M427)="Ja"),ROUND(ROUND((G427*D427),4),2),0)</f>
        <v>0</v>
      </c>
      <c r="I427" s="33">
        <f>ROUND(ROUND((L427*H427),4),2)</f>
        <v>0</v>
      </c>
      <c r="J427" s="34"/>
      <c r="K427" s="33">
        <f>ROUND(ROUND((L427*J427),4),2)</f>
        <v>0</v>
      </c>
      <c r="L427" s="35">
        <v>0.19</v>
      </c>
      <c r="M427" s="36" t="s">
        <v>18</v>
      </c>
    </row>
    <row r="428" spans="1:13" ht="15" outlineLevel="3" x14ac:dyDescent="0.2">
      <c r="A428" s="26" t="s">
        <v>435</v>
      </c>
      <c r="B428" s="27" t="s">
        <v>357</v>
      </c>
      <c r="C428" s="26"/>
      <c r="D428" s="26"/>
      <c r="E428" s="26"/>
      <c r="F428" s="26"/>
      <c r="G428" s="26"/>
      <c r="H428" s="26"/>
      <c r="I428" s="26"/>
      <c r="J428" s="26"/>
      <c r="K428" s="26"/>
      <c r="L428" s="26"/>
      <c r="M428" s="26"/>
    </row>
    <row r="429" spans="1:13" ht="225" outlineLevel="4" x14ac:dyDescent="0.2">
      <c r="A429" s="26"/>
      <c r="B429" s="28" t="s">
        <v>358</v>
      </c>
      <c r="C429" s="26"/>
      <c r="D429" s="26"/>
      <c r="E429" s="26"/>
      <c r="F429" s="26"/>
      <c r="G429" s="26"/>
      <c r="H429" s="26"/>
      <c r="I429" s="26"/>
      <c r="J429" s="26"/>
      <c r="K429" s="26"/>
      <c r="L429" s="26"/>
      <c r="M429" s="26"/>
    </row>
    <row r="430" spans="1:13" ht="15" outlineLevel="4" x14ac:dyDescent="0.2">
      <c r="A430" s="29"/>
      <c r="B430" s="29"/>
      <c r="C430" s="29" t="s">
        <v>25</v>
      </c>
      <c r="D430" s="30"/>
      <c r="E430" s="31"/>
      <c r="F430" s="29"/>
      <c r="G430" s="32">
        <v>0</v>
      </c>
      <c r="H430" s="33">
        <f>IF((TRIM(M430)="Ja"),ROUND(ROUND((G430*D430),4),2),0)</f>
        <v>0</v>
      </c>
      <c r="I430" s="33">
        <f>ROUND(ROUND((L430*H430),4),2)</f>
        <v>0</v>
      </c>
      <c r="J430" s="34"/>
      <c r="K430" s="33">
        <f>ROUND(ROUND((L430*J430),4),2)</f>
        <v>0</v>
      </c>
      <c r="L430" s="35">
        <v>0.19</v>
      </c>
      <c r="M430" s="36" t="s">
        <v>18</v>
      </c>
    </row>
    <row r="431" spans="1:13" ht="15" outlineLevel="3" x14ac:dyDescent="0.2">
      <c r="A431" s="26" t="s">
        <v>436</v>
      </c>
      <c r="B431" s="27" t="s">
        <v>360</v>
      </c>
      <c r="C431" s="26"/>
      <c r="D431" s="26"/>
      <c r="E431" s="26"/>
      <c r="F431" s="26"/>
      <c r="G431" s="26"/>
      <c r="H431" s="26"/>
      <c r="I431" s="26"/>
      <c r="J431" s="26"/>
      <c r="K431" s="26"/>
      <c r="L431" s="26"/>
      <c r="M431" s="26"/>
    </row>
    <row r="432" spans="1:13" ht="258.75" outlineLevel="4" x14ac:dyDescent="0.2">
      <c r="A432" s="26"/>
      <c r="B432" s="28" t="s">
        <v>361</v>
      </c>
      <c r="C432" s="26"/>
      <c r="D432" s="26"/>
      <c r="E432" s="26"/>
      <c r="F432" s="26"/>
      <c r="G432" s="26"/>
      <c r="H432" s="26"/>
      <c r="I432" s="26"/>
      <c r="J432" s="26"/>
      <c r="K432" s="26"/>
      <c r="L432" s="26"/>
      <c r="M432" s="26"/>
    </row>
    <row r="433" spans="1:13" ht="15" outlineLevel="4" x14ac:dyDescent="0.2">
      <c r="A433" s="29"/>
      <c r="B433" s="29"/>
      <c r="C433" s="29" t="s">
        <v>25</v>
      </c>
      <c r="D433" s="30"/>
      <c r="E433" s="31" t="s">
        <v>26</v>
      </c>
      <c r="F433" s="29"/>
      <c r="G433" s="32">
        <v>0</v>
      </c>
      <c r="H433" s="33">
        <f>IF((TRIM(M433)="Ja"),ROUND(ROUND((G433*D433),4),2),0)</f>
        <v>0</v>
      </c>
      <c r="I433" s="33">
        <f>ROUND(ROUND((L433*H433),4),2)</f>
        <v>0</v>
      </c>
      <c r="J433" s="34"/>
      <c r="K433" s="33">
        <f>ROUND(ROUND((L433*J433),4),2)</f>
        <v>0</v>
      </c>
      <c r="L433" s="35">
        <v>0.19</v>
      </c>
      <c r="M433" s="36" t="s">
        <v>18</v>
      </c>
    </row>
    <row r="434" spans="1:13" ht="15" outlineLevel="3" x14ac:dyDescent="0.2">
      <c r="A434" s="26" t="s">
        <v>437</v>
      </c>
      <c r="B434" s="27" t="s">
        <v>363</v>
      </c>
      <c r="C434" s="26"/>
      <c r="D434" s="26"/>
      <c r="E434" s="26"/>
      <c r="F434" s="26"/>
      <c r="G434" s="26"/>
      <c r="H434" s="26"/>
      <c r="I434" s="26"/>
      <c r="J434" s="26"/>
      <c r="K434" s="26"/>
      <c r="L434" s="26"/>
      <c r="M434" s="26"/>
    </row>
    <row r="435" spans="1:13" ht="202.5" outlineLevel="4" x14ac:dyDescent="0.2">
      <c r="A435" s="26"/>
      <c r="B435" s="28" t="s">
        <v>364</v>
      </c>
      <c r="C435" s="26"/>
      <c r="D435" s="26"/>
      <c r="E435" s="26"/>
      <c r="F435" s="26"/>
      <c r="G435" s="26"/>
      <c r="H435" s="26"/>
      <c r="I435" s="26"/>
      <c r="J435" s="26"/>
      <c r="K435" s="26"/>
      <c r="L435" s="26"/>
      <c r="M435" s="26"/>
    </row>
    <row r="436" spans="1:13" ht="15" outlineLevel="4" x14ac:dyDescent="0.2">
      <c r="A436" s="29"/>
      <c r="B436" s="29"/>
      <c r="C436" s="29" t="s">
        <v>25</v>
      </c>
      <c r="D436" s="30"/>
      <c r="E436" s="31" t="s">
        <v>26</v>
      </c>
      <c r="F436" s="29"/>
      <c r="G436" s="32">
        <v>0</v>
      </c>
      <c r="H436" s="33">
        <f>IF((TRIM(M436)="Ja"),ROUND(ROUND((G436*D436),4),2),0)</f>
        <v>0</v>
      </c>
      <c r="I436" s="33">
        <f>ROUND(ROUND((L436*H436),4),2)</f>
        <v>0</v>
      </c>
      <c r="J436" s="34"/>
      <c r="K436" s="33">
        <f>ROUND(ROUND((L436*J436),4),2)</f>
        <v>0</v>
      </c>
      <c r="L436" s="35">
        <v>0.19</v>
      </c>
      <c r="M436" s="36" t="s">
        <v>18</v>
      </c>
    </row>
    <row r="437" spans="1:13" ht="15" outlineLevel="2" x14ac:dyDescent="0.2">
      <c r="A437" s="17" t="s">
        <v>438</v>
      </c>
      <c r="B437" s="18" t="s">
        <v>439</v>
      </c>
      <c r="C437" s="17" t="s">
        <v>43</v>
      </c>
      <c r="D437" s="19"/>
      <c r="E437" s="20"/>
      <c r="F437" s="17"/>
      <c r="G437" s="21"/>
      <c r="H437" s="22">
        <f>IF((TRIM(M437)="Ja"),SUM(H440,H443,H446,H449,H452,H455,H458,H461,H464,H467,H470,H473,H476,H479,H482,H485),0)</f>
        <v>0</v>
      </c>
      <c r="I437" s="22">
        <f>ROUND(ROUND((L437*H437),4),2)</f>
        <v>0</v>
      </c>
      <c r="J437" s="23"/>
      <c r="K437" s="22">
        <f>ROUND(ROUND((L437*J437),4),2)</f>
        <v>0</v>
      </c>
      <c r="L437" s="24">
        <v>0.19</v>
      </c>
      <c r="M437" s="25" t="s">
        <v>18</v>
      </c>
    </row>
    <row r="438" spans="1:13" ht="15" outlineLevel="3" x14ac:dyDescent="0.2">
      <c r="A438" s="26" t="s">
        <v>440</v>
      </c>
      <c r="B438" s="27" t="s">
        <v>441</v>
      </c>
      <c r="C438" s="26"/>
      <c r="D438" s="26"/>
      <c r="E438" s="26"/>
      <c r="F438" s="26"/>
      <c r="G438" s="26"/>
      <c r="H438" s="26"/>
      <c r="I438" s="26"/>
      <c r="J438" s="26"/>
      <c r="K438" s="26"/>
      <c r="L438" s="26"/>
      <c r="M438" s="26"/>
    </row>
    <row r="439" spans="1:13" ht="409.5" outlineLevel="4" x14ac:dyDescent="0.2">
      <c r="A439" s="26"/>
      <c r="B439" s="28" t="s">
        <v>442</v>
      </c>
      <c r="C439" s="26"/>
      <c r="D439" s="26"/>
      <c r="E439" s="26"/>
      <c r="F439" s="26"/>
      <c r="G439" s="26"/>
      <c r="H439" s="26"/>
      <c r="I439" s="26"/>
      <c r="J439" s="26"/>
      <c r="K439" s="26"/>
      <c r="L439" s="26"/>
      <c r="M439" s="26"/>
    </row>
    <row r="440" spans="1:13" ht="15" outlineLevel="4" x14ac:dyDescent="0.2">
      <c r="A440" s="29"/>
      <c r="B440" s="29"/>
      <c r="C440" s="29" t="s">
        <v>25</v>
      </c>
      <c r="D440" s="30"/>
      <c r="E440" s="31" t="s">
        <v>26</v>
      </c>
      <c r="F440" s="29"/>
      <c r="G440" s="32">
        <v>0</v>
      </c>
      <c r="H440" s="33">
        <f>IF((TRIM(M440)="Ja"),ROUND(ROUND((G440*D440),4),2),0)</f>
        <v>0</v>
      </c>
      <c r="I440" s="33">
        <f>ROUND(ROUND((L440*H440),4),2)</f>
        <v>0</v>
      </c>
      <c r="J440" s="34"/>
      <c r="K440" s="33">
        <f>ROUND(ROUND((L440*J440),4),2)</f>
        <v>0</v>
      </c>
      <c r="L440" s="35">
        <v>0.19</v>
      </c>
      <c r="M440" s="36" t="s">
        <v>18</v>
      </c>
    </row>
    <row r="441" spans="1:13" ht="15" outlineLevel="3" x14ac:dyDescent="0.2">
      <c r="A441" s="26" t="s">
        <v>443</v>
      </c>
      <c r="B441" s="27" t="s">
        <v>444</v>
      </c>
      <c r="C441" s="26"/>
      <c r="D441" s="26"/>
      <c r="E441" s="26"/>
      <c r="F441" s="26"/>
      <c r="G441" s="26"/>
      <c r="H441" s="26"/>
      <c r="I441" s="26"/>
      <c r="J441" s="26"/>
      <c r="K441" s="26"/>
      <c r="L441" s="26"/>
      <c r="M441" s="26"/>
    </row>
    <row r="442" spans="1:13" ht="409.5" outlineLevel="4" x14ac:dyDescent="0.2">
      <c r="A442" s="26"/>
      <c r="B442" s="28" t="s">
        <v>445</v>
      </c>
      <c r="C442" s="26"/>
      <c r="D442" s="26"/>
      <c r="E442" s="26"/>
      <c r="F442" s="26"/>
      <c r="G442" s="26"/>
      <c r="H442" s="26"/>
      <c r="I442" s="26"/>
      <c r="J442" s="26"/>
      <c r="K442" s="26"/>
      <c r="L442" s="26"/>
      <c r="M442" s="26"/>
    </row>
    <row r="443" spans="1:13" ht="15" outlineLevel="4" x14ac:dyDescent="0.2">
      <c r="A443" s="29"/>
      <c r="B443" s="29"/>
      <c r="C443" s="29" t="s">
        <v>25</v>
      </c>
      <c r="D443" s="30"/>
      <c r="E443" s="31" t="s">
        <v>26</v>
      </c>
      <c r="F443" s="29"/>
      <c r="G443" s="32">
        <v>0</v>
      </c>
      <c r="H443" s="33">
        <f>IF((TRIM(M443)="Ja"),ROUND(ROUND((G443*D443),4),2),0)</f>
        <v>0</v>
      </c>
      <c r="I443" s="33">
        <f>ROUND(ROUND((L443*H443),4),2)</f>
        <v>0</v>
      </c>
      <c r="J443" s="34"/>
      <c r="K443" s="33">
        <f>ROUND(ROUND((L443*J443),4),2)</f>
        <v>0</v>
      </c>
      <c r="L443" s="35">
        <v>0.19</v>
      </c>
      <c r="M443" s="36" t="s">
        <v>18</v>
      </c>
    </row>
    <row r="444" spans="1:13" ht="15" outlineLevel="3" x14ac:dyDescent="0.2">
      <c r="A444" s="26" t="s">
        <v>446</v>
      </c>
      <c r="B444" s="27" t="s">
        <v>447</v>
      </c>
      <c r="C444" s="26"/>
      <c r="D444" s="26"/>
      <c r="E444" s="26"/>
      <c r="F444" s="26"/>
      <c r="G444" s="26"/>
      <c r="H444" s="26"/>
      <c r="I444" s="26"/>
      <c r="J444" s="26"/>
      <c r="K444" s="26"/>
      <c r="L444" s="26"/>
      <c r="M444" s="26"/>
    </row>
    <row r="445" spans="1:13" ht="409.5" outlineLevel="4" x14ac:dyDescent="0.2">
      <c r="A445" s="26"/>
      <c r="B445" s="28" t="s">
        <v>448</v>
      </c>
      <c r="C445" s="26"/>
      <c r="D445" s="26"/>
      <c r="E445" s="26"/>
      <c r="F445" s="26"/>
      <c r="G445" s="26"/>
      <c r="H445" s="26"/>
      <c r="I445" s="26"/>
      <c r="J445" s="26"/>
      <c r="K445" s="26"/>
      <c r="L445" s="26"/>
      <c r="M445" s="26"/>
    </row>
    <row r="446" spans="1:13" ht="15" outlineLevel="4" x14ac:dyDescent="0.2">
      <c r="A446" s="29"/>
      <c r="B446" s="29"/>
      <c r="C446" s="29" t="s">
        <v>25</v>
      </c>
      <c r="D446" s="30"/>
      <c r="E446" s="31" t="s">
        <v>26</v>
      </c>
      <c r="F446" s="29"/>
      <c r="G446" s="32">
        <v>0</v>
      </c>
      <c r="H446" s="33">
        <f>IF((TRIM(M446)="Ja"),ROUND(ROUND((G446*D446),4),2),0)</f>
        <v>0</v>
      </c>
      <c r="I446" s="33">
        <f>ROUND(ROUND((L446*H446),4),2)</f>
        <v>0</v>
      </c>
      <c r="J446" s="34"/>
      <c r="K446" s="33">
        <f>ROUND(ROUND((L446*J446),4),2)</f>
        <v>0</v>
      </c>
      <c r="L446" s="35">
        <v>0.19</v>
      </c>
      <c r="M446" s="36" t="s">
        <v>18</v>
      </c>
    </row>
    <row r="447" spans="1:13" ht="15" outlineLevel="3" x14ac:dyDescent="0.2">
      <c r="A447" s="26" t="s">
        <v>449</v>
      </c>
      <c r="B447" s="27" t="s">
        <v>450</v>
      </c>
      <c r="C447" s="26"/>
      <c r="D447" s="26"/>
      <c r="E447" s="26"/>
      <c r="F447" s="26"/>
      <c r="G447" s="26"/>
      <c r="H447" s="26"/>
      <c r="I447" s="26"/>
      <c r="J447" s="26"/>
      <c r="K447" s="26"/>
      <c r="L447" s="26"/>
      <c r="M447" s="26"/>
    </row>
    <row r="448" spans="1:13" ht="409.5" outlineLevel="4" x14ac:dyDescent="0.2">
      <c r="A448" s="26"/>
      <c r="B448" s="28" t="s">
        <v>451</v>
      </c>
      <c r="C448" s="26"/>
      <c r="D448" s="26"/>
      <c r="E448" s="26"/>
      <c r="F448" s="26"/>
      <c r="G448" s="26"/>
      <c r="H448" s="26"/>
      <c r="I448" s="26"/>
      <c r="J448" s="26"/>
      <c r="K448" s="26"/>
      <c r="L448" s="26"/>
      <c r="M448" s="26"/>
    </row>
    <row r="449" spans="1:13" ht="15" outlineLevel="4" x14ac:dyDescent="0.2">
      <c r="A449" s="29"/>
      <c r="B449" s="29"/>
      <c r="C449" s="29" t="s">
        <v>25</v>
      </c>
      <c r="D449" s="30"/>
      <c r="E449" s="31" t="s">
        <v>26</v>
      </c>
      <c r="F449" s="29"/>
      <c r="G449" s="32">
        <v>0</v>
      </c>
      <c r="H449" s="33">
        <f>IF((TRIM(M449)="Ja"),ROUND(ROUND((G449*D449),4),2),0)</f>
        <v>0</v>
      </c>
      <c r="I449" s="33">
        <f>ROUND(ROUND((L449*H449),4),2)</f>
        <v>0</v>
      </c>
      <c r="J449" s="34"/>
      <c r="K449" s="33">
        <f>ROUND(ROUND((L449*J449),4),2)</f>
        <v>0</v>
      </c>
      <c r="L449" s="35">
        <v>0.19</v>
      </c>
      <c r="M449" s="36" t="s">
        <v>18</v>
      </c>
    </row>
    <row r="450" spans="1:13" ht="15" outlineLevel="3" x14ac:dyDescent="0.2">
      <c r="A450" s="26" t="s">
        <v>452</v>
      </c>
      <c r="B450" s="27" t="s">
        <v>453</v>
      </c>
      <c r="C450" s="26"/>
      <c r="D450" s="26"/>
      <c r="E450" s="26"/>
      <c r="F450" s="26"/>
      <c r="G450" s="26"/>
      <c r="H450" s="26"/>
      <c r="I450" s="26"/>
      <c r="J450" s="26"/>
      <c r="K450" s="26"/>
      <c r="L450" s="26"/>
      <c r="M450" s="26"/>
    </row>
    <row r="451" spans="1:13" ht="409.5" outlineLevel="4" x14ac:dyDescent="0.2">
      <c r="A451" s="26"/>
      <c r="B451" s="28" t="s">
        <v>454</v>
      </c>
      <c r="C451" s="26"/>
      <c r="D451" s="26"/>
      <c r="E451" s="26"/>
      <c r="F451" s="26"/>
      <c r="G451" s="26"/>
      <c r="H451" s="26"/>
      <c r="I451" s="26"/>
      <c r="J451" s="26"/>
      <c r="K451" s="26"/>
      <c r="L451" s="26"/>
      <c r="M451" s="26"/>
    </row>
    <row r="452" spans="1:13" ht="15" outlineLevel="4" x14ac:dyDescent="0.2">
      <c r="A452" s="29"/>
      <c r="B452" s="29"/>
      <c r="C452" s="29" t="s">
        <v>25</v>
      </c>
      <c r="D452" s="30"/>
      <c r="E452" s="31" t="s">
        <v>26</v>
      </c>
      <c r="F452" s="29"/>
      <c r="G452" s="32">
        <v>0</v>
      </c>
      <c r="H452" s="33">
        <f>IF((TRIM(M452)="Ja"),ROUND(ROUND((G452*D452),4),2),0)</f>
        <v>0</v>
      </c>
      <c r="I452" s="33">
        <f>ROUND(ROUND((L452*H452),4),2)</f>
        <v>0</v>
      </c>
      <c r="J452" s="34"/>
      <c r="K452" s="33">
        <f>ROUND(ROUND((L452*J452),4),2)</f>
        <v>0</v>
      </c>
      <c r="L452" s="35">
        <v>0.19</v>
      </c>
      <c r="M452" s="36" t="s">
        <v>18</v>
      </c>
    </row>
    <row r="453" spans="1:13" ht="15" outlineLevel="3" x14ac:dyDescent="0.2">
      <c r="A453" s="26" t="s">
        <v>455</v>
      </c>
      <c r="B453" s="27" t="s">
        <v>456</v>
      </c>
      <c r="C453" s="26"/>
      <c r="D453" s="26"/>
      <c r="E453" s="26"/>
      <c r="F453" s="26"/>
      <c r="G453" s="26"/>
      <c r="H453" s="26"/>
      <c r="I453" s="26"/>
      <c r="J453" s="26"/>
      <c r="K453" s="26"/>
      <c r="L453" s="26"/>
      <c r="M453" s="26"/>
    </row>
    <row r="454" spans="1:13" ht="409.5" outlineLevel="4" x14ac:dyDescent="0.2">
      <c r="A454" s="26"/>
      <c r="B454" s="28" t="s">
        <v>457</v>
      </c>
      <c r="C454" s="26"/>
      <c r="D454" s="26"/>
      <c r="E454" s="26"/>
      <c r="F454" s="26"/>
      <c r="G454" s="26"/>
      <c r="H454" s="26"/>
      <c r="I454" s="26"/>
      <c r="J454" s="26"/>
      <c r="K454" s="26"/>
      <c r="L454" s="26"/>
      <c r="M454" s="26"/>
    </row>
    <row r="455" spans="1:13" ht="15" outlineLevel="4" x14ac:dyDescent="0.2">
      <c r="A455" s="29"/>
      <c r="B455" s="29"/>
      <c r="C455" s="29" t="s">
        <v>25</v>
      </c>
      <c r="D455" s="30"/>
      <c r="E455" s="31" t="s">
        <v>26</v>
      </c>
      <c r="F455" s="29"/>
      <c r="G455" s="32">
        <v>0</v>
      </c>
      <c r="H455" s="33">
        <f>IF((TRIM(M455)="Ja"),ROUND(ROUND((G455*D455),4),2),0)</f>
        <v>0</v>
      </c>
      <c r="I455" s="33">
        <f>ROUND(ROUND((L455*H455),4),2)</f>
        <v>0</v>
      </c>
      <c r="J455" s="34"/>
      <c r="K455" s="33">
        <f>ROUND(ROUND((L455*J455),4),2)</f>
        <v>0</v>
      </c>
      <c r="L455" s="35">
        <v>0.19</v>
      </c>
      <c r="M455" s="36" t="s">
        <v>18</v>
      </c>
    </row>
    <row r="456" spans="1:13" ht="15" outlineLevel="3" x14ac:dyDescent="0.2">
      <c r="A456" s="26" t="s">
        <v>458</v>
      </c>
      <c r="B456" s="27" t="s">
        <v>459</v>
      </c>
      <c r="C456" s="26"/>
      <c r="D456" s="26"/>
      <c r="E456" s="26"/>
      <c r="F456" s="26"/>
      <c r="G456" s="26"/>
      <c r="H456" s="26"/>
      <c r="I456" s="26"/>
      <c r="J456" s="26"/>
      <c r="K456" s="26"/>
      <c r="L456" s="26"/>
      <c r="M456" s="26"/>
    </row>
    <row r="457" spans="1:13" ht="409.5" outlineLevel="4" x14ac:dyDescent="0.2">
      <c r="A457" s="26"/>
      <c r="B457" s="28" t="s">
        <v>460</v>
      </c>
      <c r="C457" s="26"/>
      <c r="D457" s="26"/>
      <c r="E457" s="26"/>
      <c r="F457" s="26"/>
      <c r="G457" s="26"/>
      <c r="H457" s="26"/>
      <c r="I457" s="26"/>
      <c r="J457" s="26"/>
      <c r="K457" s="26"/>
      <c r="L457" s="26"/>
      <c r="M457" s="26"/>
    </row>
    <row r="458" spans="1:13" ht="15" outlineLevel="4" x14ac:dyDescent="0.2">
      <c r="A458" s="29"/>
      <c r="B458" s="29"/>
      <c r="C458" s="29" t="s">
        <v>25</v>
      </c>
      <c r="D458" s="30"/>
      <c r="E458" s="31" t="s">
        <v>26</v>
      </c>
      <c r="F458" s="29"/>
      <c r="G458" s="32">
        <v>0</v>
      </c>
      <c r="H458" s="33">
        <f>IF((TRIM(M458)="Ja"),ROUND(ROUND((G458*D458),4),2),0)</f>
        <v>0</v>
      </c>
      <c r="I458" s="33">
        <f>ROUND(ROUND((L458*H458),4),2)</f>
        <v>0</v>
      </c>
      <c r="J458" s="34"/>
      <c r="K458" s="33">
        <f>ROUND(ROUND((L458*J458),4),2)</f>
        <v>0</v>
      </c>
      <c r="L458" s="35">
        <v>0.19</v>
      </c>
      <c r="M458" s="36" t="s">
        <v>18</v>
      </c>
    </row>
    <row r="459" spans="1:13" ht="15" outlineLevel="3" x14ac:dyDescent="0.2">
      <c r="A459" s="26" t="s">
        <v>461</v>
      </c>
      <c r="B459" s="27" t="s">
        <v>462</v>
      </c>
      <c r="C459" s="26"/>
      <c r="D459" s="26"/>
      <c r="E459" s="26"/>
      <c r="F459" s="26"/>
      <c r="G459" s="26"/>
      <c r="H459" s="26"/>
      <c r="I459" s="26"/>
      <c r="J459" s="26"/>
      <c r="K459" s="26"/>
      <c r="L459" s="26"/>
      <c r="M459" s="26"/>
    </row>
    <row r="460" spans="1:13" ht="409.5" outlineLevel="4" x14ac:dyDescent="0.2">
      <c r="A460" s="26"/>
      <c r="B460" s="28" t="s">
        <v>463</v>
      </c>
      <c r="C460" s="26"/>
      <c r="D460" s="26"/>
      <c r="E460" s="26"/>
      <c r="F460" s="26"/>
      <c r="G460" s="26"/>
      <c r="H460" s="26"/>
      <c r="I460" s="26"/>
      <c r="J460" s="26"/>
      <c r="K460" s="26"/>
      <c r="L460" s="26"/>
      <c r="M460" s="26"/>
    </row>
    <row r="461" spans="1:13" ht="15" outlineLevel="4" x14ac:dyDescent="0.2">
      <c r="A461" s="29"/>
      <c r="B461" s="29"/>
      <c r="C461" s="29" t="s">
        <v>25</v>
      </c>
      <c r="D461" s="30"/>
      <c r="E461" s="31" t="s">
        <v>26</v>
      </c>
      <c r="F461" s="29"/>
      <c r="G461" s="32">
        <v>0</v>
      </c>
      <c r="H461" s="33">
        <f>IF((TRIM(M461)="Ja"),ROUND(ROUND((G461*D461),4),2),0)</f>
        <v>0</v>
      </c>
      <c r="I461" s="33">
        <f>ROUND(ROUND((L461*H461),4),2)</f>
        <v>0</v>
      </c>
      <c r="J461" s="34"/>
      <c r="K461" s="33">
        <f>ROUND(ROUND((L461*J461),4),2)</f>
        <v>0</v>
      </c>
      <c r="L461" s="35">
        <v>0.19</v>
      </c>
      <c r="M461" s="36" t="s">
        <v>18</v>
      </c>
    </row>
    <row r="462" spans="1:13" ht="15" outlineLevel="3" x14ac:dyDescent="0.2">
      <c r="A462" s="26" t="s">
        <v>464</v>
      </c>
      <c r="B462" s="27" t="s">
        <v>465</v>
      </c>
      <c r="C462" s="26"/>
      <c r="D462" s="26"/>
      <c r="E462" s="26"/>
      <c r="F462" s="26"/>
      <c r="G462" s="26"/>
      <c r="H462" s="26"/>
      <c r="I462" s="26"/>
      <c r="J462" s="26"/>
      <c r="K462" s="26"/>
      <c r="L462" s="26"/>
      <c r="M462" s="26"/>
    </row>
    <row r="463" spans="1:13" ht="409.5" outlineLevel="4" x14ac:dyDescent="0.2">
      <c r="A463" s="26"/>
      <c r="B463" s="28" t="s">
        <v>466</v>
      </c>
      <c r="C463" s="26"/>
      <c r="D463" s="26"/>
      <c r="E463" s="26"/>
      <c r="F463" s="26"/>
      <c r="G463" s="26"/>
      <c r="H463" s="26"/>
      <c r="I463" s="26"/>
      <c r="J463" s="26"/>
      <c r="K463" s="26"/>
      <c r="L463" s="26"/>
      <c r="M463" s="26"/>
    </row>
    <row r="464" spans="1:13" ht="15" outlineLevel="4" x14ac:dyDescent="0.2">
      <c r="A464" s="29"/>
      <c r="B464" s="29"/>
      <c r="C464" s="29" t="s">
        <v>25</v>
      </c>
      <c r="D464" s="30"/>
      <c r="E464" s="31" t="s">
        <v>26</v>
      </c>
      <c r="F464" s="29"/>
      <c r="G464" s="32">
        <v>0</v>
      </c>
      <c r="H464" s="33">
        <f>IF((TRIM(M464)="Ja"),ROUND(ROUND((G464*D464),4),2),0)</f>
        <v>0</v>
      </c>
      <c r="I464" s="33">
        <f>ROUND(ROUND((L464*H464),4),2)</f>
        <v>0</v>
      </c>
      <c r="J464" s="34"/>
      <c r="K464" s="33">
        <f>ROUND(ROUND((L464*J464),4),2)</f>
        <v>0</v>
      </c>
      <c r="L464" s="35">
        <v>0.19</v>
      </c>
      <c r="M464" s="36" t="s">
        <v>18</v>
      </c>
    </row>
    <row r="465" spans="1:13" ht="15" outlineLevel="3" x14ac:dyDescent="0.2">
      <c r="A465" s="26" t="s">
        <v>467</v>
      </c>
      <c r="B465" s="27" t="s">
        <v>468</v>
      </c>
      <c r="C465" s="26"/>
      <c r="D465" s="26"/>
      <c r="E465" s="26"/>
      <c r="F465" s="26"/>
      <c r="G465" s="26"/>
      <c r="H465" s="26"/>
      <c r="I465" s="26"/>
      <c r="J465" s="26"/>
      <c r="K465" s="26"/>
      <c r="L465" s="26"/>
      <c r="M465" s="26"/>
    </row>
    <row r="466" spans="1:13" ht="409.5" outlineLevel="4" x14ac:dyDescent="0.2">
      <c r="A466" s="26"/>
      <c r="B466" s="28" t="s">
        <v>469</v>
      </c>
      <c r="C466" s="26"/>
      <c r="D466" s="26"/>
      <c r="E466" s="26"/>
      <c r="F466" s="26"/>
      <c r="G466" s="26"/>
      <c r="H466" s="26"/>
      <c r="I466" s="26"/>
      <c r="J466" s="26"/>
      <c r="K466" s="26"/>
      <c r="L466" s="26"/>
      <c r="M466" s="26"/>
    </row>
    <row r="467" spans="1:13" ht="15" outlineLevel="4" x14ac:dyDescent="0.2">
      <c r="A467" s="29"/>
      <c r="B467" s="29"/>
      <c r="C467" s="29" t="s">
        <v>25</v>
      </c>
      <c r="D467" s="30"/>
      <c r="E467" s="31" t="s">
        <v>26</v>
      </c>
      <c r="F467" s="29"/>
      <c r="G467" s="32">
        <v>0</v>
      </c>
      <c r="H467" s="33">
        <f>IF((TRIM(M467)="Ja"),ROUND(ROUND((G467*D467),4),2),0)</f>
        <v>0</v>
      </c>
      <c r="I467" s="33">
        <f>ROUND(ROUND((L467*H467),4),2)</f>
        <v>0</v>
      </c>
      <c r="J467" s="34"/>
      <c r="K467" s="33">
        <f>ROUND(ROUND((L467*J467),4),2)</f>
        <v>0</v>
      </c>
      <c r="L467" s="35">
        <v>0.19</v>
      </c>
      <c r="M467" s="36" t="s">
        <v>18</v>
      </c>
    </row>
    <row r="468" spans="1:13" ht="15" outlineLevel="3" x14ac:dyDescent="0.2">
      <c r="A468" s="26" t="s">
        <v>470</v>
      </c>
      <c r="B468" s="27" t="s">
        <v>471</v>
      </c>
      <c r="C468" s="26"/>
      <c r="D468" s="26"/>
      <c r="E468" s="26"/>
      <c r="F468" s="26"/>
      <c r="G468" s="26"/>
      <c r="H468" s="26"/>
      <c r="I468" s="26"/>
      <c r="J468" s="26"/>
      <c r="K468" s="26"/>
      <c r="L468" s="26"/>
      <c r="M468" s="26"/>
    </row>
    <row r="469" spans="1:13" ht="409.5" outlineLevel="4" x14ac:dyDescent="0.2">
      <c r="A469" s="26"/>
      <c r="B469" s="28" t="s">
        <v>472</v>
      </c>
      <c r="C469" s="26"/>
      <c r="D469" s="26"/>
      <c r="E469" s="26"/>
      <c r="F469" s="26"/>
      <c r="G469" s="26"/>
      <c r="H469" s="26"/>
      <c r="I469" s="26"/>
      <c r="J469" s="26"/>
      <c r="K469" s="26"/>
      <c r="L469" s="26"/>
      <c r="M469" s="26"/>
    </row>
    <row r="470" spans="1:13" ht="15" outlineLevel="4" x14ac:dyDescent="0.2">
      <c r="A470" s="29"/>
      <c r="B470" s="29"/>
      <c r="C470" s="29" t="s">
        <v>25</v>
      </c>
      <c r="D470" s="30"/>
      <c r="E470" s="31" t="s">
        <v>26</v>
      </c>
      <c r="F470" s="29"/>
      <c r="G470" s="32">
        <v>0</v>
      </c>
      <c r="H470" s="33">
        <f>IF((TRIM(M470)="Ja"),ROUND(ROUND((G470*D470),4),2),0)</f>
        <v>0</v>
      </c>
      <c r="I470" s="33">
        <f>ROUND(ROUND((L470*H470),4),2)</f>
        <v>0</v>
      </c>
      <c r="J470" s="34"/>
      <c r="K470" s="33">
        <f>ROUND(ROUND((L470*J470),4),2)</f>
        <v>0</v>
      </c>
      <c r="L470" s="35">
        <v>0.19</v>
      </c>
      <c r="M470" s="36" t="s">
        <v>18</v>
      </c>
    </row>
    <row r="471" spans="1:13" ht="15" outlineLevel="3" x14ac:dyDescent="0.2">
      <c r="A471" s="26" t="s">
        <v>473</v>
      </c>
      <c r="B471" s="27" t="s">
        <v>474</v>
      </c>
      <c r="C471" s="26"/>
      <c r="D471" s="26"/>
      <c r="E471" s="26"/>
      <c r="F471" s="26"/>
      <c r="G471" s="26"/>
      <c r="H471" s="26"/>
      <c r="I471" s="26"/>
      <c r="J471" s="26"/>
      <c r="K471" s="26"/>
      <c r="L471" s="26"/>
      <c r="M471" s="26"/>
    </row>
    <row r="472" spans="1:13" ht="409.5" outlineLevel="4" x14ac:dyDescent="0.2">
      <c r="A472" s="26"/>
      <c r="B472" s="28" t="s">
        <v>475</v>
      </c>
      <c r="C472" s="26"/>
      <c r="D472" s="26"/>
      <c r="E472" s="26"/>
      <c r="F472" s="26"/>
      <c r="G472" s="26"/>
      <c r="H472" s="26"/>
      <c r="I472" s="26"/>
      <c r="J472" s="26"/>
      <c r="K472" s="26"/>
      <c r="L472" s="26"/>
      <c r="M472" s="26"/>
    </row>
    <row r="473" spans="1:13" ht="15" outlineLevel="4" x14ac:dyDescent="0.2">
      <c r="A473" s="29"/>
      <c r="B473" s="29"/>
      <c r="C473" s="29" t="s">
        <v>25</v>
      </c>
      <c r="D473" s="30"/>
      <c r="E473" s="31" t="s">
        <v>26</v>
      </c>
      <c r="F473" s="29"/>
      <c r="G473" s="32">
        <v>0</v>
      </c>
      <c r="H473" s="33">
        <f>IF((TRIM(M473)="Ja"),ROUND(ROUND((G473*D473),4),2),0)</f>
        <v>0</v>
      </c>
      <c r="I473" s="33">
        <f>ROUND(ROUND((L473*H473),4),2)</f>
        <v>0</v>
      </c>
      <c r="J473" s="34"/>
      <c r="K473" s="33">
        <f>ROUND(ROUND((L473*J473),4),2)</f>
        <v>0</v>
      </c>
      <c r="L473" s="35">
        <v>0.19</v>
      </c>
      <c r="M473" s="36" t="s">
        <v>18</v>
      </c>
    </row>
    <row r="474" spans="1:13" ht="15" outlineLevel="3" x14ac:dyDescent="0.2">
      <c r="A474" s="26" t="s">
        <v>476</v>
      </c>
      <c r="B474" s="27" t="s">
        <v>477</v>
      </c>
      <c r="C474" s="26"/>
      <c r="D474" s="26"/>
      <c r="E474" s="26"/>
      <c r="F474" s="26"/>
      <c r="G474" s="26"/>
      <c r="H474" s="26"/>
      <c r="I474" s="26"/>
      <c r="J474" s="26"/>
      <c r="K474" s="26"/>
      <c r="L474" s="26"/>
      <c r="M474" s="26"/>
    </row>
    <row r="475" spans="1:13" ht="409.5" outlineLevel="4" x14ac:dyDescent="0.2">
      <c r="A475" s="26"/>
      <c r="B475" s="28" t="s">
        <v>478</v>
      </c>
      <c r="C475" s="26"/>
      <c r="D475" s="26"/>
      <c r="E475" s="26"/>
      <c r="F475" s="26"/>
      <c r="G475" s="26"/>
      <c r="H475" s="26"/>
      <c r="I475" s="26"/>
      <c r="J475" s="26"/>
      <c r="K475" s="26"/>
      <c r="L475" s="26"/>
      <c r="M475" s="26"/>
    </row>
    <row r="476" spans="1:13" ht="15" outlineLevel="4" x14ac:dyDescent="0.2">
      <c r="A476" s="29"/>
      <c r="B476" s="29"/>
      <c r="C476" s="29" t="s">
        <v>25</v>
      </c>
      <c r="D476" s="30"/>
      <c r="E476" s="31" t="s">
        <v>26</v>
      </c>
      <c r="F476" s="29"/>
      <c r="G476" s="32">
        <v>0</v>
      </c>
      <c r="H476" s="33">
        <f>IF((TRIM(M476)="Ja"),ROUND(ROUND((G476*D476),4),2),0)</f>
        <v>0</v>
      </c>
      <c r="I476" s="33">
        <f>ROUND(ROUND((L476*H476),4),2)</f>
        <v>0</v>
      </c>
      <c r="J476" s="34"/>
      <c r="K476" s="33">
        <f>ROUND(ROUND((L476*J476),4),2)</f>
        <v>0</v>
      </c>
      <c r="L476" s="35">
        <v>0.19</v>
      </c>
      <c r="M476" s="36" t="s">
        <v>18</v>
      </c>
    </row>
    <row r="477" spans="1:13" ht="15" outlineLevel="3" x14ac:dyDescent="0.2">
      <c r="A477" s="26" t="s">
        <v>479</v>
      </c>
      <c r="B477" s="27" t="s">
        <v>480</v>
      </c>
      <c r="C477" s="26"/>
      <c r="D477" s="26"/>
      <c r="E477" s="26"/>
      <c r="F477" s="26"/>
      <c r="G477" s="26"/>
      <c r="H477" s="26"/>
      <c r="I477" s="26"/>
      <c r="J477" s="26"/>
      <c r="K477" s="26"/>
      <c r="L477" s="26"/>
      <c r="M477" s="26"/>
    </row>
    <row r="478" spans="1:13" ht="409.5" outlineLevel="4" x14ac:dyDescent="0.2">
      <c r="A478" s="26"/>
      <c r="B478" s="28" t="s">
        <v>481</v>
      </c>
      <c r="C478" s="26"/>
      <c r="D478" s="26"/>
      <c r="E478" s="26"/>
      <c r="F478" s="26"/>
      <c r="G478" s="26"/>
      <c r="H478" s="26"/>
      <c r="I478" s="26"/>
      <c r="J478" s="26"/>
      <c r="K478" s="26"/>
      <c r="L478" s="26"/>
      <c r="M478" s="26"/>
    </row>
    <row r="479" spans="1:13" ht="15" outlineLevel="4" x14ac:dyDescent="0.2">
      <c r="A479" s="29"/>
      <c r="B479" s="29"/>
      <c r="C479" s="29" t="s">
        <v>25</v>
      </c>
      <c r="D479" s="30"/>
      <c r="E479" s="31" t="s">
        <v>26</v>
      </c>
      <c r="F479" s="29"/>
      <c r="G479" s="32">
        <v>0</v>
      </c>
      <c r="H479" s="33">
        <f>IF((TRIM(M479)="Ja"),ROUND(ROUND((G479*D479),4),2),0)</f>
        <v>0</v>
      </c>
      <c r="I479" s="33">
        <f>ROUND(ROUND((L479*H479),4),2)</f>
        <v>0</v>
      </c>
      <c r="J479" s="34"/>
      <c r="K479" s="33">
        <f>ROUND(ROUND((L479*J479),4),2)</f>
        <v>0</v>
      </c>
      <c r="L479" s="35">
        <v>0.19</v>
      </c>
      <c r="M479" s="36" t="s">
        <v>18</v>
      </c>
    </row>
    <row r="480" spans="1:13" ht="15" outlineLevel="3" x14ac:dyDescent="0.2">
      <c r="A480" s="26" t="s">
        <v>482</v>
      </c>
      <c r="B480" s="27" t="s">
        <v>483</v>
      </c>
      <c r="C480" s="26"/>
      <c r="D480" s="26"/>
      <c r="E480" s="26"/>
      <c r="F480" s="26"/>
      <c r="G480" s="26"/>
      <c r="H480" s="26"/>
      <c r="I480" s="26"/>
      <c r="J480" s="26"/>
      <c r="K480" s="26"/>
      <c r="L480" s="26"/>
      <c r="M480" s="26"/>
    </row>
    <row r="481" spans="1:13" ht="409.5" outlineLevel="4" x14ac:dyDescent="0.2">
      <c r="A481" s="26"/>
      <c r="B481" s="28" t="s">
        <v>484</v>
      </c>
      <c r="C481" s="26"/>
      <c r="D481" s="26"/>
      <c r="E481" s="26"/>
      <c r="F481" s="26"/>
      <c r="G481" s="26"/>
      <c r="H481" s="26"/>
      <c r="I481" s="26"/>
      <c r="J481" s="26"/>
      <c r="K481" s="26"/>
      <c r="L481" s="26"/>
      <c r="M481" s="26"/>
    </row>
    <row r="482" spans="1:13" ht="15" outlineLevel="4" x14ac:dyDescent="0.2">
      <c r="A482" s="29"/>
      <c r="B482" s="29"/>
      <c r="C482" s="29" t="s">
        <v>25</v>
      </c>
      <c r="D482" s="30"/>
      <c r="E482" s="31" t="s">
        <v>26</v>
      </c>
      <c r="F482" s="29"/>
      <c r="G482" s="32">
        <v>0</v>
      </c>
      <c r="H482" s="33">
        <f>IF((TRIM(M482)="Ja"),ROUND(ROUND((G482*D482),4),2),0)</f>
        <v>0</v>
      </c>
      <c r="I482" s="33">
        <f>ROUND(ROUND((L482*H482),4),2)</f>
        <v>0</v>
      </c>
      <c r="J482" s="34"/>
      <c r="K482" s="33">
        <f>ROUND(ROUND((L482*J482),4),2)</f>
        <v>0</v>
      </c>
      <c r="L482" s="35">
        <v>0.19</v>
      </c>
      <c r="M482" s="36" t="s">
        <v>18</v>
      </c>
    </row>
    <row r="483" spans="1:13" ht="15" outlineLevel="3" x14ac:dyDescent="0.2">
      <c r="A483" s="26" t="s">
        <v>485</v>
      </c>
      <c r="B483" s="27" t="s">
        <v>486</v>
      </c>
      <c r="C483" s="26"/>
      <c r="D483" s="26"/>
      <c r="E483" s="26"/>
      <c r="F483" s="26"/>
      <c r="G483" s="26"/>
      <c r="H483" s="26"/>
      <c r="I483" s="26"/>
      <c r="J483" s="26"/>
      <c r="K483" s="26"/>
      <c r="L483" s="26"/>
      <c r="M483" s="26"/>
    </row>
    <row r="484" spans="1:13" ht="409.5" outlineLevel="4" x14ac:dyDescent="0.2">
      <c r="A484" s="26"/>
      <c r="B484" s="28" t="s">
        <v>487</v>
      </c>
      <c r="C484" s="26"/>
      <c r="D484" s="26"/>
      <c r="E484" s="26"/>
      <c r="F484" s="26"/>
      <c r="G484" s="26"/>
      <c r="H484" s="26"/>
      <c r="I484" s="26"/>
      <c r="J484" s="26"/>
      <c r="K484" s="26"/>
      <c r="L484" s="26"/>
      <c r="M484" s="26"/>
    </row>
    <row r="485" spans="1:13" ht="15" outlineLevel="4" x14ac:dyDescent="0.2">
      <c r="A485" s="29"/>
      <c r="B485" s="29"/>
      <c r="C485" s="29" t="s">
        <v>25</v>
      </c>
      <c r="D485" s="30"/>
      <c r="E485" s="31" t="s">
        <v>26</v>
      </c>
      <c r="F485" s="29"/>
      <c r="G485" s="32">
        <v>0</v>
      </c>
      <c r="H485" s="33">
        <f>IF((TRIM(M485)="Ja"),ROUND(ROUND((G485*D485),4),2),0)</f>
        <v>0</v>
      </c>
      <c r="I485" s="33">
        <f>ROUND(ROUND((L485*H485),4),2)</f>
        <v>0</v>
      </c>
      <c r="J485" s="34"/>
      <c r="K485" s="33">
        <f>ROUND(ROUND((L485*J485),4),2)</f>
        <v>0</v>
      </c>
      <c r="L485" s="35">
        <v>0.19</v>
      </c>
      <c r="M485" s="36" t="s">
        <v>18</v>
      </c>
    </row>
    <row r="486" spans="1:13" ht="15" outlineLevel="2" x14ac:dyDescent="0.2">
      <c r="A486" s="17" t="s">
        <v>488</v>
      </c>
      <c r="B486" s="18" t="s">
        <v>489</v>
      </c>
      <c r="C486" s="17" t="s">
        <v>43</v>
      </c>
      <c r="D486" s="19"/>
      <c r="E486" s="20"/>
      <c r="F486" s="17"/>
      <c r="G486" s="21"/>
      <c r="H486" s="22">
        <f>IF((TRIM(M486)="Ja"),SUM(H489,H492,H495,H498,H501,H504,H507,H510,H513,H516,H519,H522,H525,H528,H531,H534),0)</f>
        <v>0</v>
      </c>
      <c r="I486" s="22">
        <f>ROUND(ROUND((L486*H486),4),2)</f>
        <v>0</v>
      </c>
      <c r="J486" s="23"/>
      <c r="K486" s="22">
        <f>ROUND(ROUND((L486*J486),4),2)</f>
        <v>0</v>
      </c>
      <c r="L486" s="24">
        <v>0.19</v>
      </c>
      <c r="M486" s="25" t="s">
        <v>18</v>
      </c>
    </row>
    <row r="487" spans="1:13" ht="15" outlineLevel="3" x14ac:dyDescent="0.2">
      <c r="A487" s="26" t="s">
        <v>490</v>
      </c>
      <c r="B487" s="27" t="s">
        <v>491</v>
      </c>
      <c r="C487" s="26"/>
      <c r="D487" s="26"/>
      <c r="E487" s="26"/>
      <c r="F487" s="26"/>
      <c r="G487" s="26"/>
      <c r="H487" s="26"/>
      <c r="I487" s="26"/>
      <c r="J487" s="26"/>
      <c r="K487" s="26"/>
      <c r="L487" s="26"/>
      <c r="M487" s="26"/>
    </row>
    <row r="488" spans="1:13" ht="409.5" outlineLevel="4" x14ac:dyDescent="0.2">
      <c r="A488" s="26"/>
      <c r="B488" s="28" t="s">
        <v>492</v>
      </c>
      <c r="C488" s="26"/>
      <c r="D488" s="26"/>
      <c r="E488" s="26"/>
      <c r="F488" s="26"/>
      <c r="G488" s="26"/>
      <c r="H488" s="26"/>
      <c r="I488" s="26"/>
      <c r="J488" s="26"/>
      <c r="K488" s="26"/>
      <c r="L488" s="26"/>
      <c r="M488" s="26"/>
    </row>
    <row r="489" spans="1:13" ht="15" outlineLevel="4" x14ac:dyDescent="0.2">
      <c r="A489" s="29"/>
      <c r="B489" s="29"/>
      <c r="C489" s="29" t="s">
        <v>25</v>
      </c>
      <c r="D489" s="30"/>
      <c r="E489" s="31" t="s">
        <v>26</v>
      </c>
      <c r="F489" s="29"/>
      <c r="G489" s="32">
        <v>0</v>
      </c>
      <c r="H489" s="33">
        <f>IF((TRIM(M489)="Ja"),ROUND(ROUND((G489*D489),4),2),0)</f>
        <v>0</v>
      </c>
      <c r="I489" s="33">
        <f>ROUND(ROUND((L489*H489),4),2)</f>
        <v>0</v>
      </c>
      <c r="J489" s="34"/>
      <c r="K489" s="33">
        <f>ROUND(ROUND((L489*J489),4),2)</f>
        <v>0</v>
      </c>
      <c r="L489" s="35">
        <v>0.19</v>
      </c>
      <c r="M489" s="36" t="s">
        <v>18</v>
      </c>
    </row>
    <row r="490" spans="1:13" ht="15" outlineLevel="3" x14ac:dyDescent="0.2">
      <c r="A490" s="26" t="s">
        <v>493</v>
      </c>
      <c r="B490" s="27" t="s">
        <v>494</v>
      </c>
      <c r="C490" s="26"/>
      <c r="D490" s="26"/>
      <c r="E490" s="26"/>
      <c r="F490" s="26"/>
      <c r="G490" s="26"/>
      <c r="H490" s="26"/>
      <c r="I490" s="26"/>
      <c r="J490" s="26"/>
      <c r="K490" s="26"/>
      <c r="L490" s="26"/>
      <c r="M490" s="26"/>
    </row>
    <row r="491" spans="1:13" ht="409.5" outlineLevel="4" x14ac:dyDescent="0.2">
      <c r="A491" s="26"/>
      <c r="B491" s="28" t="s">
        <v>495</v>
      </c>
      <c r="C491" s="26"/>
      <c r="D491" s="26"/>
      <c r="E491" s="26"/>
      <c r="F491" s="26"/>
      <c r="G491" s="26"/>
      <c r="H491" s="26"/>
      <c r="I491" s="26"/>
      <c r="J491" s="26"/>
      <c r="K491" s="26"/>
      <c r="L491" s="26"/>
      <c r="M491" s="26"/>
    </row>
    <row r="492" spans="1:13" ht="15" outlineLevel="4" x14ac:dyDescent="0.2">
      <c r="A492" s="29"/>
      <c r="B492" s="29"/>
      <c r="C492" s="29" t="s">
        <v>25</v>
      </c>
      <c r="D492" s="30"/>
      <c r="E492" s="31" t="s">
        <v>26</v>
      </c>
      <c r="F492" s="29"/>
      <c r="G492" s="32">
        <v>0</v>
      </c>
      <c r="H492" s="33">
        <f>IF((TRIM(M492)="Ja"),ROUND(ROUND((G492*D492),4),2),0)</f>
        <v>0</v>
      </c>
      <c r="I492" s="33">
        <f>ROUND(ROUND((L492*H492),4),2)</f>
        <v>0</v>
      </c>
      <c r="J492" s="34"/>
      <c r="K492" s="33">
        <f>ROUND(ROUND((L492*J492),4),2)</f>
        <v>0</v>
      </c>
      <c r="L492" s="35">
        <v>0.19</v>
      </c>
      <c r="M492" s="36" t="s">
        <v>18</v>
      </c>
    </row>
    <row r="493" spans="1:13" ht="15" outlineLevel="3" x14ac:dyDescent="0.2">
      <c r="A493" s="26" t="s">
        <v>496</v>
      </c>
      <c r="B493" s="27" t="s">
        <v>497</v>
      </c>
      <c r="C493" s="26"/>
      <c r="D493" s="26"/>
      <c r="E493" s="26"/>
      <c r="F493" s="26"/>
      <c r="G493" s="26"/>
      <c r="H493" s="26"/>
      <c r="I493" s="26"/>
      <c r="J493" s="26"/>
      <c r="K493" s="26"/>
      <c r="L493" s="26"/>
      <c r="M493" s="26"/>
    </row>
    <row r="494" spans="1:13" ht="409.5" outlineLevel="4" x14ac:dyDescent="0.2">
      <c r="A494" s="26"/>
      <c r="B494" s="28" t="s">
        <v>498</v>
      </c>
      <c r="C494" s="26"/>
      <c r="D494" s="26"/>
      <c r="E494" s="26"/>
      <c r="F494" s="26"/>
      <c r="G494" s="26"/>
      <c r="H494" s="26"/>
      <c r="I494" s="26"/>
      <c r="J494" s="26"/>
      <c r="K494" s="26"/>
      <c r="L494" s="26"/>
      <c r="M494" s="26"/>
    </row>
    <row r="495" spans="1:13" ht="15" outlineLevel="4" x14ac:dyDescent="0.2">
      <c r="A495" s="29"/>
      <c r="B495" s="29"/>
      <c r="C495" s="29" t="s">
        <v>25</v>
      </c>
      <c r="D495" s="30"/>
      <c r="E495" s="31" t="s">
        <v>26</v>
      </c>
      <c r="F495" s="29"/>
      <c r="G495" s="32">
        <v>0</v>
      </c>
      <c r="H495" s="33">
        <f>IF((TRIM(M495)="Ja"),ROUND(ROUND((G495*D495),4),2),0)</f>
        <v>0</v>
      </c>
      <c r="I495" s="33">
        <f>ROUND(ROUND((L495*H495),4),2)</f>
        <v>0</v>
      </c>
      <c r="J495" s="34"/>
      <c r="K495" s="33">
        <f>ROUND(ROUND((L495*J495),4),2)</f>
        <v>0</v>
      </c>
      <c r="L495" s="35">
        <v>0.19</v>
      </c>
      <c r="M495" s="36" t="s">
        <v>18</v>
      </c>
    </row>
    <row r="496" spans="1:13" ht="15" outlineLevel="3" x14ac:dyDescent="0.2">
      <c r="A496" s="26" t="s">
        <v>499</v>
      </c>
      <c r="B496" s="27" t="s">
        <v>500</v>
      </c>
      <c r="C496" s="26"/>
      <c r="D496" s="26"/>
      <c r="E496" s="26"/>
      <c r="F496" s="26"/>
      <c r="G496" s="26"/>
      <c r="H496" s="26"/>
      <c r="I496" s="26"/>
      <c r="J496" s="26"/>
      <c r="K496" s="26"/>
      <c r="L496" s="26"/>
      <c r="M496" s="26"/>
    </row>
    <row r="497" spans="1:13" ht="409.5" outlineLevel="4" x14ac:dyDescent="0.2">
      <c r="A497" s="26"/>
      <c r="B497" s="28" t="s">
        <v>501</v>
      </c>
      <c r="C497" s="26"/>
      <c r="D497" s="26"/>
      <c r="E497" s="26"/>
      <c r="F497" s="26"/>
      <c r="G497" s="26"/>
      <c r="H497" s="26"/>
      <c r="I497" s="26"/>
      <c r="J497" s="26"/>
      <c r="K497" s="26"/>
      <c r="L497" s="26"/>
      <c r="M497" s="26"/>
    </row>
    <row r="498" spans="1:13" ht="15" outlineLevel="4" x14ac:dyDescent="0.2">
      <c r="A498" s="29"/>
      <c r="B498" s="29"/>
      <c r="C498" s="29" t="s">
        <v>25</v>
      </c>
      <c r="D498" s="30"/>
      <c r="E498" s="31" t="s">
        <v>26</v>
      </c>
      <c r="F498" s="29"/>
      <c r="G498" s="32">
        <v>0</v>
      </c>
      <c r="H498" s="33">
        <f>IF((TRIM(M498)="Ja"),ROUND(ROUND((G498*D498),4),2),0)</f>
        <v>0</v>
      </c>
      <c r="I498" s="33">
        <f>ROUND(ROUND((L498*H498),4),2)</f>
        <v>0</v>
      </c>
      <c r="J498" s="34"/>
      <c r="K498" s="33">
        <f>ROUND(ROUND((L498*J498),4),2)</f>
        <v>0</v>
      </c>
      <c r="L498" s="35">
        <v>0.19</v>
      </c>
      <c r="M498" s="36" t="s">
        <v>18</v>
      </c>
    </row>
    <row r="499" spans="1:13" ht="15" outlineLevel="3" x14ac:dyDescent="0.2">
      <c r="A499" s="26" t="s">
        <v>502</v>
      </c>
      <c r="B499" s="27" t="s">
        <v>503</v>
      </c>
      <c r="C499" s="26"/>
      <c r="D499" s="26"/>
      <c r="E499" s="26"/>
      <c r="F499" s="26"/>
      <c r="G499" s="26"/>
      <c r="H499" s="26"/>
      <c r="I499" s="26"/>
      <c r="J499" s="26"/>
      <c r="K499" s="26"/>
      <c r="L499" s="26"/>
      <c r="M499" s="26"/>
    </row>
    <row r="500" spans="1:13" ht="409.5" outlineLevel="4" x14ac:dyDescent="0.2">
      <c r="A500" s="26"/>
      <c r="B500" s="28" t="s">
        <v>504</v>
      </c>
      <c r="C500" s="26"/>
      <c r="D500" s="26"/>
      <c r="E500" s="26"/>
      <c r="F500" s="26"/>
      <c r="G500" s="26"/>
      <c r="H500" s="26"/>
      <c r="I500" s="26"/>
      <c r="J500" s="26"/>
      <c r="K500" s="26"/>
      <c r="L500" s="26"/>
      <c r="M500" s="26"/>
    </row>
    <row r="501" spans="1:13" ht="15" outlineLevel="4" x14ac:dyDescent="0.2">
      <c r="A501" s="29"/>
      <c r="B501" s="29"/>
      <c r="C501" s="29" t="s">
        <v>25</v>
      </c>
      <c r="D501" s="30"/>
      <c r="E501" s="31" t="s">
        <v>26</v>
      </c>
      <c r="F501" s="29"/>
      <c r="G501" s="32">
        <v>0</v>
      </c>
      <c r="H501" s="33">
        <f>IF((TRIM(M501)="Ja"),ROUND(ROUND((G501*D501),4),2),0)</f>
        <v>0</v>
      </c>
      <c r="I501" s="33">
        <f>ROUND(ROUND((L501*H501),4),2)</f>
        <v>0</v>
      </c>
      <c r="J501" s="34"/>
      <c r="K501" s="33">
        <f>ROUND(ROUND((L501*J501),4),2)</f>
        <v>0</v>
      </c>
      <c r="L501" s="35">
        <v>0.19</v>
      </c>
      <c r="M501" s="36" t="s">
        <v>18</v>
      </c>
    </row>
    <row r="502" spans="1:13" ht="15" outlineLevel="3" x14ac:dyDescent="0.2">
      <c r="A502" s="26" t="s">
        <v>505</v>
      </c>
      <c r="B502" s="27" t="s">
        <v>506</v>
      </c>
      <c r="C502" s="26"/>
      <c r="D502" s="26"/>
      <c r="E502" s="26"/>
      <c r="F502" s="26"/>
      <c r="G502" s="26"/>
      <c r="H502" s="26"/>
      <c r="I502" s="26"/>
      <c r="J502" s="26"/>
      <c r="K502" s="26"/>
      <c r="L502" s="26"/>
      <c r="M502" s="26"/>
    </row>
    <row r="503" spans="1:13" ht="409.5" outlineLevel="4" x14ac:dyDescent="0.2">
      <c r="A503" s="26"/>
      <c r="B503" s="28" t="s">
        <v>507</v>
      </c>
      <c r="C503" s="26"/>
      <c r="D503" s="26"/>
      <c r="E503" s="26"/>
      <c r="F503" s="26"/>
      <c r="G503" s="26"/>
      <c r="H503" s="26"/>
      <c r="I503" s="26"/>
      <c r="J503" s="26"/>
      <c r="K503" s="26"/>
      <c r="L503" s="26"/>
      <c r="M503" s="26"/>
    </row>
    <row r="504" spans="1:13" ht="15" outlineLevel="4" x14ac:dyDescent="0.2">
      <c r="A504" s="29"/>
      <c r="B504" s="29"/>
      <c r="C504" s="29" t="s">
        <v>25</v>
      </c>
      <c r="D504" s="30"/>
      <c r="E504" s="31" t="s">
        <v>26</v>
      </c>
      <c r="F504" s="29"/>
      <c r="G504" s="32">
        <v>0</v>
      </c>
      <c r="H504" s="33">
        <f>IF((TRIM(M504)="Ja"),ROUND(ROUND((G504*D504),4),2),0)</f>
        <v>0</v>
      </c>
      <c r="I504" s="33">
        <f>ROUND(ROUND((L504*H504),4),2)</f>
        <v>0</v>
      </c>
      <c r="J504" s="34"/>
      <c r="K504" s="33">
        <f>ROUND(ROUND((L504*J504),4),2)</f>
        <v>0</v>
      </c>
      <c r="L504" s="35">
        <v>0.19</v>
      </c>
      <c r="M504" s="36" t="s">
        <v>18</v>
      </c>
    </row>
    <row r="505" spans="1:13" ht="15" outlineLevel="3" x14ac:dyDescent="0.2">
      <c r="A505" s="26" t="s">
        <v>508</v>
      </c>
      <c r="B505" s="27" t="s">
        <v>509</v>
      </c>
      <c r="C505" s="26"/>
      <c r="D505" s="26"/>
      <c r="E505" s="26"/>
      <c r="F505" s="26"/>
      <c r="G505" s="26"/>
      <c r="H505" s="26"/>
      <c r="I505" s="26"/>
      <c r="J505" s="26"/>
      <c r="K505" s="26"/>
      <c r="L505" s="26"/>
      <c r="M505" s="26"/>
    </row>
    <row r="506" spans="1:13" ht="409.5" outlineLevel="4" x14ac:dyDescent="0.2">
      <c r="A506" s="26"/>
      <c r="B506" s="28" t="s">
        <v>510</v>
      </c>
      <c r="C506" s="26"/>
      <c r="D506" s="26"/>
      <c r="E506" s="26"/>
      <c r="F506" s="26"/>
      <c r="G506" s="26"/>
      <c r="H506" s="26"/>
      <c r="I506" s="26"/>
      <c r="J506" s="26"/>
      <c r="K506" s="26"/>
      <c r="L506" s="26"/>
      <c r="M506" s="26"/>
    </row>
    <row r="507" spans="1:13" ht="15" outlineLevel="4" x14ac:dyDescent="0.2">
      <c r="A507" s="29"/>
      <c r="B507" s="29"/>
      <c r="C507" s="29" t="s">
        <v>25</v>
      </c>
      <c r="D507" s="30"/>
      <c r="E507" s="31" t="s">
        <v>26</v>
      </c>
      <c r="F507" s="29"/>
      <c r="G507" s="32">
        <v>0</v>
      </c>
      <c r="H507" s="33">
        <f>IF((TRIM(M507)="Ja"),ROUND(ROUND((G507*D507),4),2),0)</f>
        <v>0</v>
      </c>
      <c r="I507" s="33">
        <f>ROUND(ROUND((L507*H507),4),2)</f>
        <v>0</v>
      </c>
      <c r="J507" s="34"/>
      <c r="K507" s="33">
        <f>ROUND(ROUND((L507*J507),4),2)</f>
        <v>0</v>
      </c>
      <c r="L507" s="35">
        <v>0.19</v>
      </c>
      <c r="M507" s="36" t="s">
        <v>18</v>
      </c>
    </row>
    <row r="508" spans="1:13" ht="15" outlineLevel="3" x14ac:dyDescent="0.2">
      <c r="A508" s="26" t="s">
        <v>511</v>
      </c>
      <c r="B508" s="27" t="s">
        <v>512</v>
      </c>
      <c r="C508" s="26"/>
      <c r="D508" s="26"/>
      <c r="E508" s="26"/>
      <c r="F508" s="26"/>
      <c r="G508" s="26"/>
      <c r="H508" s="26"/>
      <c r="I508" s="26"/>
      <c r="J508" s="26"/>
      <c r="K508" s="26"/>
      <c r="L508" s="26"/>
      <c r="M508" s="26"/>
    </row>
    <row r="509" spans="1:13" ht="409.5" outlineLevel="4" x14ac:dyDescent="0.2">
      <c r="A509" s="26"/>
      <c r="B509" s="28" t="s">
        <v>513</v>
      </c>
      <c r="C509" s="26"/>
      <c r="D509" s="26"/>
      <c r="E509" s="26"/>
      <c r="F509" s="26"/>
      <c r="G509" s="26"/>
      <c r="H509" s="26"/>
      <c r="I509" s="26"/>
      <c r="J509" s="26"/>
      <c r="K509" s="26"/>
      <c r="L509" s="26"/>
      <c r="M509" s="26"/>
    </row>
    <row r="510" spans="1:13" ht="15" outlineLevel="4" x14ac:dyDescent="0.2">
      <c r="A510" s="29"/>
      <c r="B510" s="29"/>
      <c r="C510" s="29" t="s">
        <v>25</v>
      </c>
      <c r="D510" s="30"/>
      <c r="E510" s="31" t="s">
        <v>26</v>
      </c>
      <c r="F510" s="29"/>
      <c r="G510" s="32">
        <v>0</v>
      </c>
      <c r="H510" s="33">
        <f>IF((TRIM(M510)="Ja"),ROUND(ROUND((G510*D510),4),2),0)</f>
        <v>0</v>
      </c>
      <c r="I510" s="33">
        <f>ROUND(ROUND((L510*H510),4),2)</f>
        <v>0</v>
      </c>
      <c r="J510" s="34"/>
      <c r="K510" s="33">
        <f>ROUND(ROUND((L510*J510),4),2)</f>
        <v>0</v>
      </c>
      <c r="L510" s="35">
        <v>0.19</v>
      </c>
      <c r="M510" s="36" t="s">
        <v>18</v>
      </c>
    </row>
    <row r="511" spans="1:13" ht="15" outlineLevel="3" x14ac:dyDescent="0.2">
      <c r="A511" s="26" t="s">
        <v>514</v>
      </c>
      <c r="B511" s="27" t="s">
        <v>515</v>
      </c>
      <c r="C511" s="26"/>
      <c r="D511" s="26"/>
      <c r="E511" s="26"/>
      <c r="F511" s="26"/>
      <c r="G511" s="26"/>
      <c r="H511" s="26"/>
      <c r="I511" s="26"/>
      <c r="J511" s="26"/>
      <c r="K511" s="26"/>
      <c r="L511" s="26"/>
      <c r="M511" s="26"/>
    </row>
    <row r="512" spans="1:13" ht="409.5" outlineLevel="4" x14ac:dyDescent="0.2">
      <c r="A512" s="26"/>
      <c r="B512" s="28" t="s">
        <v>516</v>
      </c>
      <c r="C512" s="26"/>
      <c r="D512" s="26"/>
      <c r="E512" s="26"/>
      <c r="F512" s="26"/>
      <c r="G512" s="26"/>
      <c r="H512" s="26"/>
      <c r="I512" s="26"/>
      <c r="J512" s="26"/>
      <c r="K512" s="26"/>
      <c r="L512" s="26"/>
      <c r="M512" s="26"/>
    </row>
    <row r="513" spans="1:13" ht="15" outlineLevel="4" x14ac:dyDescent="0.2">
      <c r="A513" s="29"/>
      <c r="B513" s="29"/>
      <c r="C513" s="29" t="s">
        <v>25</v>
      </c>
      <c r="D513" s="30"/>
      <c r="E513" s="31" t="s">
        <v>26</v>
      </c>
      <c r="F513" s="29"/>
      <c r="G513" s="32">
        <v>0</v>
      </c>
      <c r="H513" s="33">
        <f>IF((TRIM(M513)="Ja"),ROUND(ROUND((G513*D513),4),2),0)</f>
        <v>0</v>
      </c>
      <c r="I513" s="33">
        <f>ROUND(ROUND((L513*H513),4),2)</f>
        <v>0</v>
      </c>
      <c r="J513" s="34"/>
      <c r="K513" s="33">
        <f>ROUND(ROUND((L513*J513),4),2)</f>
        <v>0</v>
      </c>
      <c r="L513" s="35">
        <v>0.19</v>
      </c>
      <c r="M513" s="36" t="s">
        <v>18</v>
      </c>
    </row>
    <row r="514" spans="1:13" ht="15" outlineLevel="3" x14ac:dyDescent="0.2">
      <c r="A514" s="26" t="s">
        <v>517</v>
      </c>
      <c r="B514" s="27" t="s">
        <v>518</v>
      </c>
      <c r="C514" s="26"/>
      <c r="D514" s="26"/>
      <c r="E514" s="26"/>
      <c r="F514" s="26"/>
      <c r="G514" s="26"/>
      <c r="H514" s="26"/>
      <c r="I514" s="26"/>
      <c r="J514" s="26"/>
      <c r="K514" s="26"/>
      <c r="L514" s="26"/>
      <c r="M514" s="26"/>
    </row>
    <row r="515" spans="1:13" ht="409.5" outlineLevel="4" x14ac:dyDescent="0.2">
      <c r="A515" s="26"/>
      <c r="B515" s="28" t="s">
        <v>519</v>
      </c>
      <c r="C515" s="26"/>
      <c r="D515" s="26"/>
      <c r="E515" s="26"/>
      <c r="F515" s="26"/>
      <c r="G515" s="26"/>
      <c r="H515" s="26"/>
      <c r="I515" s="26"/>
      <c r="J515" s="26"/>
      <c r="K515" s="26"/>
      <c r="L515" s="26"/>
      <c r="M515" s="26"/>
    </row>
    <row r="516" spans="1:13" ht="15" outlineLevel="4" x14ac:dyDescent="0.2">
      <c r="A516" s="29"/>
      <c r="B516" s="29"/>
      <c r="C516" s="29" t="s">
        <v>25</v>
      </c>
      <c r="D516" s="30"/>
      <c r="E516" s="31" t="s">
        <v>26</v>
      </c>
      <c r="F516" s="29"/>
      <c r="G516" s="32">
        <v>0</v>
      </c>
      <c r="H516" s="33">
        <f>IF((TRIM(M516)="Ja"),ROUND(ROUND((G516*D516),4),2),0)</f>
        <v>0</v>
      </c>
      <c r="I516" s="33">
        <f>ROUND(ROUND((L516*H516),4),2)</f>
        <v>0</v>
      </c>
      <c r="J516" s="34"/>
      <c r="K516" s="33">
        <f>ROUND(ROUND((L516*J516),4),2)</f>
        <v>0</v>
      </c>
      <c r="L516" s="35">
        <v>0.19</v>
      </c>
      <c r="M516" s="36" t="s">
        <v>18</v>
      </c>
    </row>
    <row r="517" spans="1:13" ht="15" outlineLevel="3" x14ac:dyDescent="0.2">
      <c r="A517" s="26" t="s">
        <v>520</v>
      </c>
      <c r="B517" s="27" t="s">
        <v>521</v>
      </c>
      <c r="C517" s="26"/>
      <c r="D517" s="26"/>
      <c r="E517" s="26"/>
      <c r="F517" s="26"/>
      <c r="G517" s="26"/>
      <c r="H517" s="26"/>
      <c r="I517" s="26"/>
      <c r="J517" s="26"/>
      <c r="K517" s="26"/>
      <c r="L517" s="26"/>
      <c r="M517" s="26"/>
    </row>
    <row r="518" spans="1:13" ht="409.5" outlineLevel="4" x14ac:dyDescent="0.2">
      <c r="A518" s="26"/>
      <c r="B518" s="28" t="s">
        <v>522</v>
      </c>
      <c r="C518" s="26"/>
      <c r="D518" s="26"/>
      <c r="E518" s="26"/>
      <c r="F518" s="26"/>
      <c r="G518" s="26"/>
      <c r="H518" s="26"/>
      <c r="I518" s="26"/>
      <c r="J518" s="26"/>
      <c r="K518" s="26"/>
      <c r="L518" s="26"/>
      <c r="M518" s="26"/>
    </row>
    <row r="519" spans="1:13" ht="15" outlineLevel="4" x14ac:dyDescent="0.2">
      <c r="A519" s="29"/>
      <c r="B519" s="29"/>
      <c r="C519" s="29" t="s">
        <v>25</v>
      </c>
      <c r="D519" s="30"/>
      <c r="E519" s="31" t="s">
        <v>26</v>
      </c>
      <c r="F519" s="29"/>
      <c r="G519" s="32">
        <v>0</v>
      </c>
      <c r="H519" s="33">
        <f>IF((TRIM(M519)="Ja"),ROUND(ROUND((G519*D519),4),2),0)</f>
        <v>0</v>
      </c>
      <c r="I519" s="33">
        <f>ROUND(ROUND((L519*H519),4),2)</f>
        <v>0</v>
      </c>
      <c r="J519" s="34"/>
      <c r="K519" s="33">
        <f>ROUND(ROUND((L519*J519),4),2)</f>
        <v>0</v>
      </c>
      <c r="L519" s="35">
        <v>0.19</v>
      </c>
      <c r="M519" s="36" t="s">
        <v>18</v>
      </c>
    </row>
    <row r="520" spans="1:13" ht="15" outlineLevel="3" x14ac:dyDescent="0.2">
      <c r="A520" s="26" t="s">
        <v>523</v>
      </c>
      <c r="B520" s="27" t="s">
        <v>524</v>
      </c>
      <c r="C520" s="26"/>
      <c r="D520" s="26"/>
      <c r="E520" s="26"/>
      <c r="F520" s="26"/>
      <c r="G520" s="26"/>
      <c r="H520" s="26"/>
      <c r="I520" s="26"/>
      <c r="J520" s="26"/>
      <c r="K520" s="26"/>
      <c r="L520" s="26"/>
      <c r="M520" s="26"/>
    </row>
    <row r="521" spans="1:13" ht="409.5" outlineLevel="4" x14ac:dyDescent="0.2">
      <c r="A521" s="26"/>
      <c r="B521" s="28" t="s">
        <v>525</v>
      </c>
      <c r="C521" s="26"/>
      <c r="D521" s="26"/>
      <c r="E521" s="26"/>
      <c r="F521" s="26"/>
      <c r="G521" s="26"/>
      <c r="H521" s="26"/>
      <c r="I521" s="26"/>
      <c r="J521" s="26"/>
      <c r="K521" s="26"/>
      <c r="L521" s="26"/>
      <c r="M521" s="26"/>
    </row>
    <row r="522" spans="1:13" ht="15" outlineLevel="4" x14ac:dyDescent="0.2">
      <c r="A522" s="29"/>
      <c r="B522" s="29"/>
      <c r="C522" s="29" t="s">
        <v>25</v>
      </c>
      <c r="D522" s="30"/>
      <c r="E522" s="31" t="s">
        <v>26</v>
      </c>
      <c r="F522" s="29"/>
      <c r="G522" s="32">
        <v>0</v>
      </c>
      <c r="H522" s="33">
        <f>IF((TRIM(M522)="Ja"),ROUND(ROUND((G522*D522),4),2),0)</f>
        <v>0</v>
      </c>
      <c r="I522" s="33">
        <f>ROUND(ROUND((L522*H522),4),2)</f>
        <v>0</v>
      </c>
      <c r="J522" s="34"/>
      <c r="K522" s="33">
        <f>ROUND(ROUND((L522*J522),4),2)</f>
        <v>0</v>
      </c>
      <c r="L522" s="35">
        <v>0.19</v>
      </c>
      <c r="M522" s="36" t="s">
        <v>18</v>
      </c>
    </row>
    <row r="523" spans="1:13" ht="15" outlineLevel="3" x14ac:dyDescent="0.2">
      <c r="A523" s="26" t="s">
        <v>526</v>
      </c>
      <c r="B523" s="27" t="s">
        <v>527</v>
      </c>
      <c r="C523" s="26"/>
      <c r="D523" s="26"/>
      <c r="E523" s="26"/>
      <c r="F523" s="26"/>
      <c r="G523" s="26"/>
      <c r="H523" s="26"/>
      <c r="I523" s="26"/>
      <c r="J523" s="26"/>
      <c r="K523" s="26"/>
      <c r="L523" s="26"/>
      <c r="M523" s="26"/>
    </row>
    <row r="524" spans="1:13" ht="409.5" outlineLevel="4" x14ac:dyDescent="0.2">
      <c r="A524" s="26"/>
      <c r="B524" s="28" t="s">
        <v>528</v>
      </c>
      <c r="C524" s="26"/>
      <c r="D524" s="26"/>
      <c r="E524" s="26"/>
      <c r="F524" s="26"/>
      <c r="G524" s="26"/>
      <c r="H524" s="26"/>
      <c r="I524" s="26"/>
      <c r="J524" s="26"/>
      <c r="K524" s="26"/>
      <c r="L524" s="26"/>
      <c r="M524" s="26"/>
    </row>
    <row r="525" spans="1:13" ht="15" outlineLevel="4" x14ac:dyDescent="0.2">
      <c r="A525" s="29"/>
      <c r="B525" s="29"/>
      <c r="C525" s="29" t="s">
        <v>25</v>
      </c>
      <c r="D525" s="30"/>
      <c r="E525" s="31" t="s">
        <v>26</v>
      </c>
      <c r="F525" s="29"/>
      <c r="G525" s="32">
        <v>0</v>
      </c>
      <c r="H525" s="33">
        <f>IF((TRIM(M525)="Ja"),ROUND(ROUND((G525*D525),4),2),0)</f>
        <v>0</v>
      </c>
      <c r="I525" s="33">
        <f>ROUND(ROUND((L525*H525),4),2)</f>
        <v>0</v>
      </c>
      <c r="J525" s="34"/>
      <c r="K525" s="33">
        <f>ROUND(ROUND((L525*J525),4),2)</f>
        <v>0</v>
      </c>
      <c r="L525" s="35">
        <v>0.19</v>
      </c>
      <c r="M525" s="36" t="s">
        <v>18</v>
      </c>
    </row>
    <row r="526" spans="1:13" ht="15" outlineLevel="3" x14ac:dyDescent="0.2">
      <c r="A526" s="26" t="s">
        <v>529</v>
      </c>
      <c r="B526" s="27" t="s">
        <v>530</v>
      </c>
      <c r="C526" s="26"/>
      <c r="D526" s="26"/>
      <c r="E526" s="26"/>
      <c r="F526" s="26"/>
      <c r="G526" s="26"/>
      <c r="H526" s="26"/>
      <c r="I526" s="26"/>
      <c r="J526" s="26"/>
      <c r="K526" s="26"/>
      <c r="L526" s="26"/>
      <c r="M526" s="26"/>
    </row>
    <row r="527" spans="1:13" ht="409.5" outlineLevel="4" x14ac:dyDescent="0.2">
      <c r="A527" s="26"/>
      <c r="B527" s="28" t="s">
        <v>531</v>
      </c>
      <c r="C527" s="26"/>
      <c r="D527" s="26"/>
      <c r="E527" s="26"/>
      <c r="F527" s="26"/>
      <c r="G527" s="26"/>
      <c r="H527" s="26"/>
      <c r="I527" s="26"/>
      <c r="J527" s="26"/>
      <c r="K527" s="26"/>
      <c r="L527" s="26"/>
      <c r="M527" s="26"/>
    </row>
    <row r="528" spans="1:13" ht="15" outlineLevel="4" x14ac:dyDescent="0.2">
      <c r="A528" s="29"/>
      <c r="B528" s="29"/>
      <c r="C528" s="29" t="s">
        <v>25</v>
      </c>
      <c r="D528" s="30"/>
      <c r="E528" s="31" t="s">
        <v>26</v>
      </c>
      <c r="F528" s="29"/>
      <c r="G528" s="32">
        <v>0</v>
      </c>
      <c r="H528" s="33">
        <f>IF((TRIM(M528)="Ja"),ROUND(ROUND((G528*D528),4),2),0)</f>
        <v>0</v>
      </c>
      <c r="I528" s="33">
        <f>ROUND(ROUND((L528*H528),4),2)</f>
        <v>0</v>
      </c>
      <c r="J528" s="34"/>
      <c r="K528" s="33">
        <f>ROUND(ROUND((L528*J528),4),2)</f>
        <v>0</v>
      </c>
      <c r="L528" s="35">
        <v>0.19</v>
      </c>
      <c r="M528" s="36" t="s">
        <v>18</v>
      </c>
    </row>
    <row r="529" spans="1:13" ht="15" outlineLevel="3" x14ac:dyDescent="0.2">
      <c r="A529" s="26" t="s">
        <v>532</v>
      </c>
      <c r="B529" s="27" t="s">
        <v>533</v>
      </c>
      <c r="C529" s="26"/>
      <c r="D529" s="26"/>
      <c r="E529" s="26"/>
      <c r="F529" s="26"/>
      <c r="G529" s="26"/>
      <c r="H529" s="26"/>
      <c r="I529" s="26"/>
      <c r="J529" s="26"/>
      <c r="K529" s="26"/>
      <c r="L529" s="26"/>
      <c r="M529" s="26"/>
    </row>
    <row r="530" spans="1:13" ht="409.5" outlineLevel="4" x14ac:dyDescent="0.2">
      <c r="A530" s="26"/>
      <c r="B530" s="28" t="s">
        <v>534</v>
      </c>
      <c r="C530" s="26"/>
      <c r="D530" s="26"/>
      <c r="E530" s="26"/>
      <c r="F530" s="26"/>
      <c r="G530" s="26"/>
      <c r="H530" s="26"/>
      <c r="I530" s="26"/>
      <c r="J530" s="26"/>
      <c r="K530" s="26"/>
      <c r="L530" s="26"/>
      <c r="M530" s="26"/>
    </row>
    <row r="531" spans="1:13" ht="15" outlineLevel="4" x14ac:dyDescent="0.2">
      <c r="A531" s="29"/>
      <c r="B531" s="29"/>
      <c r="C531" s="29" t="s">
        <v>25</v>
      </c>
      <c r="D531" s="30"/>
      <c r="E531" s="31" t="s">
        <v>26</v>
      </c>
      <c r="F531" s="29"/>
      <c r="G531" s="32">
        <v>0</v>
      </c>
      <c r="H531" s="33">
        <f>IF((TRIM(M531)="Ja"),ROUND(ROUND((G531*D531),4),2),0)</f>
        <v>0</v>
      </c>
      <c r="I531" s="33">
        <f>ROUND(ROUND((L531*H531),4),2)</f>
        <v>0</v>
      </c>
      <c r="J531" s="34"/>
      <c r="K531" s="33">
        <f>ROUND(ROUND((L531*J531),4),2)</f>
        <v>0</v>
      </c>
      <c r="L531" s="35">
        <v>0.19</v>
      </c>
      <c r="M531" s="36" t="s">
        <v>18</v>
      </c>
    </row>
    <row r="532" spans="1:13" ht="15" outlineLevel="3" x14ac:dyDescent="0.2">
      <c r="A532" s="26" t="s">
        <v>535</v>
      </c>
      <c r="B532" s="27" t="s">
        <v>536</v>
      </c>
      <c r="C532" s="26"/>
      <c r="D532" s="26"/>
      <c r="E532" s="26"/>
      <c r="F532" s="26"/>
      <c r="G532" s="26"/>
      <c r="H532" s="26"/>
      <c r="I532" s="26"/>
      <c r="J532" s="26"/>
      <c r="K532" s="26"/>
      <c r="L532" s="26"/>
      <c r="M532" s="26"/>
    </row>
    <row r="533" spans="1:13" ht="409.5" outlineLevel="4" x14ac:dyDescent="0.2">
      <c r="A533" s="26"/>
      <c r="B533" s="28" t="s">
        <v>537</v>
      </c>
      <c r="C533" s="26"/>
      <c r="D533" s="26"/>
      <c r="E533" s="26"/>
      <c r="F533" s="26"/>
      <c r="G533" s="26"/>
      <c r="H533" s="26"/>
      <c r="I533" s="26"/>
      <c r="J533" s="26"/>
      <c r="K533" s="26"/>
      <c r="L533" s="26"/>
      <c r="M533" s="26"/>
    </row>
    <row r="534" spans="1:13" ht="15" outlineLevel="4" x14ac:dyDescent="0.2">
      <c r="A534" s="29"/>
      <c r="B534" s="29"/>
      <c r="C534" s="29" t="s">
        <v>25</v>
      </c>
      <c r="D534" s="30"/>
      <c r="E534" s="31" t="s">
        <v>26</v>
      </c>
      <c r="F534" s="29"/>
      <c r="G534" s="32">
        <v>0</v>
      </c>
      <c r="H534" s="33">
        <f>IF((TRIM(M534)="Ja"),ROUND(ROUND((G534*D534),4),2),0)</f>
        <v>0</v>
      </c>
      <c r="I534" s="33">
        <f>ROUND(ROUND((L534*H534),4),2)</f>
        <v>0</v>
      </c>
      <c r="J534" s="34"/>
      <c r="K534" s="33">
        <f>ROUND(ROUND((L534*J534),4),2)</f>
        <v>0</v>
      </c>
      <c r="L534" s="35">
        <v>0.19</v>
      </c>
      <c r="M534" s="36" t="s">
        <v>18</v>
      </c>
    </row>
    <row r="535" spans="1:13" ht="15" outlineLevel="2" x14ac:dyDescent="0.2">
      <c r="A535" s="17" t="s">
        <v>538</v>
      </c>
      <c r="B535" s="18" t="s">
        <v>539</v>
      </c>
      <c r="C535" s="17" t="s">
        <v>43</v>
      </c>
      <c r="D535" s="19"/>
      <c r="E535" s="20"/>
      <c r="F535" s="17"/>
      <c r="G535" s="21"/>
      <c r="H535" s="22">
        <f>IF((TRIM(M535)="Ja"),SUM(H538,H541,H544,H547,H550,H553,H556,H559,H562,H565,H568,H571,H574,H577,H580,H583,H586,H589,H592,H595,H598,H601,H604,H607),0)</f>
        <v>0</v>
      </c>
      <c r="I535" s="22">
        <f>ROUND(ROUND((L535*H535),4),2)</f>
        <v>0</v>
      </c>
      <c r="J535" s="23"/>
      <c r="K535" s="22">
        <f>ROUND(ROUND((L535*J535),4),2)</f>
        <v>0</v>
      </c>
      <c r="L535" s="24">
        <v>0.19</v>
      </c>
      <c r="M535" s="25" t="s">
        <v>18</v>
      </c>
    </row>
    <row r="536" spans="1:13" ht="15" outlineLevel="3" x14ac:dyDescent="0.2">
      <c r="A536" s="26"/>
      <c r="B536" s="27" t="s">
        <v>540</v>
      </c>
      <c r="C536" s="26"/>
      <c r="D536" s="26"/>
      <c r="E536" s="26"/>
      <c r="F536" s="26"/>
      <c r="G536" s="26"/>
      <c r="H536" s="26"/>
      <c r="I536" s="26"/>
      <c r="J536" s="26"/>
      <c r="K536" s="26"/>
      <c r="L536" s="26"/>
      <c r="M536" s="26"/>
    </row>
    <row r="537" spans="1:13" ht="409.5" outlineLevel="4" x14ac:dyDescent="0.2">
      <c r="A537" s="26"/>
      <c r="B537" s="28" t="s">
        <v>541</v>
      </c>
      <c r="C537" s="26"/>
      <c r="D537" s="26"/>
      <c r="E537" s="26"/>
      <c r="F537" s="26"/>
      <c r="G537" s="26"/>
      <c r="H537" s="26"/>
      <c r="I537" s="26"/>
      <c r="J537" s="26"/>
      <c r="K537" s="26"/>
      <c r="L537" s="26"/>
      <c r="M537" s="26"/>
    </row>
    <row r="538" spans="1:13" ht="15" outlineLevel="4" x14ac:dyDescent="0.2">
      <c r="A538" s="29"/>
      <c r="B538" s="29"/>
      <c r="C538" s="29" t="s">
        <v>542</v>
      </c>
      <c r="D538" s="30"/>
      <c r="E538" s="31"/>
      <c r="F538" s="29"/>
      <c r="G538" s="32"/>
      <c r="H538" s="34"/>
      <c r="I538" s="33">
        <f>ROUND(ROUND((L538*H538),4),2)</f>
        <v>0</v>
      </c>
      <c r="J538" s="34"/>
      <c r="K538" s="33">
        <f>ROUND(ROUND((L538*J538),4),2)</f>
        <v>0</v>
      </c>
      <c r="L538" s="35">
        <v>0.19</v>
      </c>
      <c r="M538" s="36" t="s">
        <v>543</v>
      </c>
    </row>
    <row r="539" spans="1:13" ht="15" outlineLevel="3" x14ac:dyDescent="0.2">
      <c r="A539" s="26"/>
      <c r="B539" s="27" t="s">
        <v>544</v>
      </c>
      <c r="C539" s="26"/>
      <c r="D539" s="26"/>
      <c r="E539" s="26"/>
      <c r="F539" s="26"/>
      <c r="G539" s="26"/>
      <c r="H539" s="26"/>
      <c r="I539" s="26"/>
      <c r="J539" s="26"/>
      <c r="K539" s="26"/>
      <c r="L539" s="26"/>
      <c r="M539" s="26"/>
    </row>
    <row r="540" spans="1:13" ht="180" outlineLevel="4" x14ac:dyDescent="0.2">
      <c r="A540" s="26"/>
      <c r="B540" s="28" t="s">
        <v>545</v>
      </c>
      <c r="C540" s="26"/>
      <c r="D540" s="26"/>
      <c r="E540" s="26"/>
      <c r="F540" s="26"/>
      <c r="G540" s="26"/>
      <c r="H540" s="26"/>
      <c r="I540" s="26"/>
      <c r="J540" s="26"/>
      <c r="K540" s="26"/>
      <c r="L540" s="26"/>
      <c r="M540" s="26"/>
    </row>
    <row r="541" spans="1:13" ht="15" outlineLevel="4" x14ac:dyDescent="0.2">
      <c r="A541" s="29"/>
      <c r="B541" s="29"/>
      <c r="C541" s="29" t="s">
        <v>542</v>
      </c>
      <c r="D541" s="30"/>
      <c r="E541" s="31"/>
      <c r="F541" s="29"/>
      <c r="G541" s="32"/>
      <c r="H541" s="34"/>
      <c r="I541" s="33">
        <f>ROUND(ROUND((L541*H541),4),2)</f>
        <v>0</v>
      </c>
      <c r="J541" s="34"/>
      <c r="K541" s="33">
        <f>ROUND(ROUND((L541*J541),4),2)</f>
        <v>0</v>
      </c>
      <c r="L541" s="35">
        <v>0.19</v>
      </c>
      <c r="M541" s="36" t="s">
        <v>543</v>
      </c>
    </row>
    <row r="542" spans="1:13" ht="15" outlineLevel="3" x14ac:dyDescent="0.2">
      <c r="A542" s="26" t="s">
        <v>546</v>
      </c>
      <c r="B542" s="27" t="s">
        <v>547</v>
      </c>
      <c r="C542" s="26"/>
      <c r="D542" s="26"/>
      <c r="E542" s="26"/>
      <c r="F542" s="26"/>
      <c r="G542" s="26"/>
      <c r="H542" s="26"/>
      <c r="I542" s="26"/>
      <c r="J542" s="26"/>
      <c r="K542" s="26"/>
      <c r="L542" s="26"/>
      <c r="M542" s="26"/>
    </row>
    <row r="543" spans="1:13" ht="409.5" outlineLevel="4" x14ac:dyDescent="0.2">
      <c r="A543" s="26"/>
      <c r="B543" s="28" t="s">
        <v>548</v>
      </c>
      <c r="C543" s="26"/>
      <c r="D543" s="26"/>
      <c r="E543" s="26"/>
      <c r="F543" s="26"/>
      <c r="G543" s="26"/>
      <c r="H543" s="26"/>
      <c r="I543" s="26"/>
      <c r="J543" s="26"/>
      <c r="K543" s="26"/>
      <c r="L543" s="26"/>
      <c r="M543" s="26"/>
    </row>
    <row r="544" spans="1:13" ht="15" outlineLevel="4" x14ac:dyDescent="0.2">
      <c r="A544" s="29"/>
      <c r="B544" s="29"/>
      <c r="C544" s="29" t="s">
        <v>25</v>
      </c>
      <c r="D544" s="30"/>
      <c r="E544" s="31" t="s">
        <v>26</v>
      </c>
      <c r="F544" s="29"/>
      <c r="G544" s="32">
        <v>0</v>
      </c>
      <c r="H544" s="33">
        <f>IF((TRIM(M544)="Ja"),ROUND(ROUND((G544*D544),4),2),0)</f>
        <v>0</v>
      </c>
      <c r="I544" s="33">
        <f>ROUND(ROUND((L544*H544),4),2)</f>
        <v>0</v>
      </c>
      <c r="J544" s="34"/>
      <c r="K544" s="33">
        <f>ROUND(ROUND((L544*J544),4),2)</f>
        <v>0</v>
      </c>
      <c r="L544" s="35">
        <v>0.19</v>
      </c>
      <c r="M544" s="36" t="s">
        <v>18</v>
      </c>
    </row>
    <row r="545" spans="1:13" ht="15" outlineLevel="3" x14ac:dyDescent="0.2">
      <c r="A545" s="26" t="s">
        <v>549</v>
      </c>
      <c r="B545" s="27" t="s">
        <v>550</v>
      </c>
      <c r="C545" s="26"/>
      <c r="D545" s="26"/>
      <c r="E545" s="26"/>
      <c r="F545" s="26"/>
      <c r="G545" s="26"/>
      <c r="H545" s="26"/>
      <c r="I545" s="26"/>
      <c r="J545" s="26"/>
      <c r="K545" s="26"/>
      <c r="L545" s="26"/>
      <c r="M545" s="26"/>
    </row>
    <row r="546" spans="1:13" ht="409.5" outlineLevel="4" x14ac:dyDescent="0.2">
      <c r="A546" s="26"/>
      <c r="B546" s="28" t="s">
        <v>551</v>
      </c>
      <c r="C546" s="26"/>
      <c r="D546" s="26"/>
      <c r="E546" s="26"/>
      <c r="F546" s="26"/>
      <c r="G546" s="26"/>
      <c r="H546" s="26"/>
      <c r="I546" s="26"/>
      <c r="J546" s="26"/>
      <c r="K546" s="26"/>
      <c r="L546" s="26"/>
      <c r="M546" s="26"/>
    </row>
    <row r="547" spans="1:13" ht="15" outlineLevel="4" x14ac:dyDescent="0.2">
      <c r="A547" s="29"/>
      <c r="B547" s="29"/>
      <c r="C547" s="29" t="s">
        <v>25</v>
      </c>
      <c r="D547" s="30"/>
      <c r="E547" s="31" t="s">
        <v>26</v>
      </c>
      <c r="F547" s="29"/>
      <c r="G547" s="32">
        <v>0</v>
      </c>
      <c r="H547" s="33">
        <f>IF((TRIM(M547)="Ja"),ROUND(ROUND((G547*D547),4),2),0)</f>
        <v>0</v>
      </c>
      <c r="I547" s="33">
        <f>ROUND(ROUND((L547*H547),4),2)</f>
        <v>0</v>
      </c>
      <c r="J547" s="34"/>
      <c r="K547" s="33">
        <f>ROUND(ROUND((L547*J547),4),2)</f>
        <v>0</v>
      </c>
      <c r="L547" s="35">
        <v>0.19</v>
      </c>
      <c r="M547" s="36" t="s">
        <v>18</v>
      </c>
    </row>
    <row r="548" spans="1:13" ht="15" outlineLevel="3" x14ac:dyDescent="0.2">
      <c r="A548" s="26" t="s">
        <v>552</v>
      </c>
      <c r="B548" s="27" t="s">
        <v>553</v>
      </c>
      <c r="C548" s="26"/>
      <c r="D548" s="26"/>
      <c r="E548" s="26"/>
      <c r="F548" s="26"/>
      <c r="G548" s="26"/>
      <c r="H548" s="26"/>
      <c r="I548" s="26"/>
      <c r="J548" s="26"/>
      <c r="K548" s="26"/>
      <c r="L548" s="26"/>
      <c r="M548" s="26"/>
    </row>
    <row r="549" spans="1:13" ht="409.5" outlineLevel="4" x14ac:dyDescent="0.2">
      <c r="A549" s="26"/>
      <c r="B549" s="28" t="s">
        <v>554</v>
      </c>
      <c r="C549" s="26"/>
      <c r="D549" s="26"/>
      <c r="E549" s="26"/>
      <c r="F549" s="26"/>
      <c r="G549" s="26"/>
      <c r="H549" s="26"/>
      <c r="I549" s="26"/>
      <c r="J549" s="26"/>
      <c r="K549" s="26"/>
      <c r="L549" s="26"/>
      <c r="M549" s="26"/>
    </row>
    <row r="550" spans="1:13" ht="15" outlineLevel="4" x14ac:dyDescent="0.2">
      <c r="A550" s="29"/>
      <c r="B550" s="29"/>
      <c r="C550" s="29" t="s">
        <v>25</v>
      </c>
      <c r="D550" s="30"/>
      <c r="E550" s="31" t="s">
        <v>26</v>
      </c>
      <c r="F550" s="29"/>
      <c r="G550" s="32">
        <v>0</v>
      </c>
      <c r="H550" s="33">
        <f>IF((TRIM(M550)="Ja"),ROUND(ROUND((G550*D550),4),2),0)</f>
        <v>0</v>
      </c>
      <c r="I550" s="33">
        <f>ROUND(ROUND((L550*H550),4),2)</f>
        <v>0</v>
      </c>
      <c r="J550" s="34"/>
      <c r="K550" s="33">
        <f>ROUND(ROUND((L550*J550),4),2)</f>
        <v>0</v>
      </c>
      <c r="L550" s="35">
        <v>0.19</v>
      </c>
      <c r="M550" s="36" t="s">
        <v>18</v>
      </c>
    </row>
    <row r="551" spans="1:13" ht="15" outlineLevel="3" x14ac:dyDescent="0.2">
      <c r="A551" s="26" t="s">
        <v>555</v>
      </c>
      <c r="B551" s="27" t="s">
        <v>556</v>
      </c>
      <c r="C551" s="26"/>
      <c r="D551" s="26"/>
      <c r="E551" s="26"/>
      <c r="F551" s="26"/>
      <c r="G551" s="26"/>
      <c r="H551" s="26"/>
      <c r="I551" s="26"/>
      <c r="J551" s="26"/>
      <c r="K551" s="26"/>
      <c r="L551" s="26"/>
      <c r="M551" s="26"/>
    </row>
    <row r="552" spans="1:13" ht="409.5" outlineLevel="4" x14ac:dyDescent="0.2">
      <c r="A552" s="26"/>
      <c r="B552" s="28" t="s">
        <v>557</v>
      </c>
      <c r="C552" s="26"/>
      <c r="D552" s="26"/>
      <c r="E552" s="26"/>
      <c r="F552" s="26"/>
      <c r="G552" s="26"/>
      <c r="H552" s="26"/>
      <c r="I552" s="26"/>
      <c r="J552" s="26"/>
      <c r="K552" s="26"/>
      <c r="L552" s="26"/>
      <c r="M552" s="26"/>
    </row>
    <row r="553" spans="1:13" ht="15" outlineLevel="4" x14ac:dyDescent="0.2">
      <c r="A553" s="29"/>
      <c r="B553" s="29"/>
      <c r="C553" s="29" t="s">
        <v>25</v>
      </c>
      <c r="D553" s="30"/>
      <c r="E553" s="31" t="s">
        <v>26</v>
      </c>
      <c r="F553" s="29"/>
      <c r="G553" s="32">
        <v>0</v>
      </c>
      <c r="H553" s="33">
        <f>IF((TRIM(M553)="Ja"),ROUND(ROUND((G553*D553),4),2),0)</f>
        <v>0</v>
      </c>
      <c r="I553" s="33">
        <f>ROUND(ROUND((L553*H553),4),2)</f>
        <v>0</v>
      </c>
      <c r="J553" s="34"/>
      <c r="K553" s="33">
        <f>ROUND(ROUND((L553*J553),4),2)</f>
        <v>0</v>
      </c>
      <c r="L553" s="35">
        <v>0.19</v>
      </c>
      <c r="M553" s="36" t="s">
        <v>18</v>
      </c>
    </row>
    <row r="554" spans="1:13" ht="15" outlineLevel="3" x14ac:dyDescent="0.2">
      <c r="A554" s="26" t="s">
        <v>558</v>
      </c>
      <c r="B554" s="27" t="s">
        <v>559</v>
      </c>
      <c r="C554" s="26"/>
      <c r="D554" s="26"/>
      <c r="E554" s="26"/>
      <c r="F554" s="26"/>
      <c r="G554" s="26"/>
      <c r="H554" s="26"/>
      <c r="I554" s="26"/>
      <c r="J554" s="26"/>
      <c r="K554" s="26"/>
      <c r="L554" s="26"/>
      <c r="M554" s="26"/>
    </row>
    <row r="555" spans="1:13" ht="409.5" outlineLevel="4" x14ac:dyDescent="0.2">
      <c r="A555" s="26"/>
      <c r="B555" s="28" t="s">
        <v>560</v>
      </c>
      <c r="C555" s="26"/>
      <c r="D555" s="26"/>
      <c r="E555" s="26"/>
      <c r="F555" s="26"/>
      <c r="G555" s="26"/>
      <c r="H555" s="26"/>
      <c r="I555" s="26"/>
      <c r="J555" s="26"/>
      <c r="K555" s="26"/>
      <c r="L555" s="26"/>
      <c r="M555" s="26"/>
    </row>
    <row r="556" spans="1:13" ht="15" outlineLevel="4" x14ac:dyDescent="0.2">
      <c r="A556" s="29"/>
      <c r="B556" s="29"/>
      <c r="C556" s="29" t="s">
        <v>25</v>
      </c>
      <c r="D556" s="30"/>
      <c r="E556" s="31" t="s">
        <v>26</v>
      </c>
      <c r="F556" s="29"/>
      <c r="G556" s="32">
        <v>0</v>
      </c>
      <c r="H556" s="33">
        <f>IF((TRIM(M556)="Ja"),ROUND(ROUND((G556*D556),4),2),0)</f>
        <v>0</v>
      </c>
      <c r="I556" s="33">
        <f>ROUND(ROUND((L556*H556),4),2)</f>
        <v>0</v>
      </c>
      <c r="J556" s="34"/>
      <c r="K556" s="33">
        <f>ROUND(ROUND((L556*J556),4),2)</f>
        <v>0</v>
      </c>
      <c r="L556" s="35">
        <v>0.19</v>
      </c>
      <c r="M556" s="36" t="s">
        <v>18</v>
      </c>
    </row>
    <row r="557" spans="1:13" ht="15" outlineLevel="3" x14ac:dyDescent="0.2">
      <c r="A557" s="26" t="s">
        <v>561</v>
      </c>
      <c r="B557" s="27" t="s">
        <v>562</v>
      </c>
      <c r="C557" s="26"/>
      <c r="D557" s="26"/>
      <c r="E557" s="26"/>
      <c r="F557" s="26"/>
      <c r="G557" s="26"/>
      <c r="H557" s="26"/>
      <c r="I557" s="26"/>
      <c r="J557" s="26"/>
      <c r="K557" s="26"/>
      <c r="L557" s="26"/>
      <c r="M557" s="26"/>
    </row>
    <row r="558" spans="1:13" ht="409.5" outlineLevel="4" x14ac:dyDescent="0.2">
      <c r="A558" s="26"/>
      <c r="B558" s="28" t="s">
        <v>563</v>
      </c>
      <c r="C558" s="26"/>
      <c r="D558" s="26"/>
      <c r="E558" s="26"/>
      <c r="F558" s="26"/>
      <c r="G558" s="26"/>
      <c r="H558" s="26"/>
      <c r="I558" s="26"/>
      <c r="J558" s="26"/>
      <c r="K558" s="26"/>
      <c r="L558" s="26"/>
      <c r="M558" s="26"/>
    </row>
    <row r="559" spans="1:13" ht="15" outlineLevel="4" x14ac:dyDescent="0.2">
      <c r="A559" s="29"/>
      <c r="B559" s="29"/>
      <c r="C559" s="29" t="s">
        <v>25</v>
      </c>
      <c r="D559" s="30"/>
      <c r="E559" s="31" t="s">
        <v>26</v>
      </c>
      <c r="F559" s="29"/>
      <c r="G559" s="32">
        <v>0</v>
      </c>
      <c r="H559" s="33">
        <f>IF((TRIM(M559)="Ja"),ROUND(ROUND((G559*D559),4),2),0)</f>
        <v>0</v>
      </c>
      <c r="I559" s="33">
        <f>ROUND(ROUND((L559*H559),4),2)</f>
        <v>0</v>
      </c>
      <c r="J559" s="34"/>
      <c r="K559" s="33">
        <f>ROUND(ROUND((L559*J559),4),2)</f>
        <v>0</v>
      </c>
      <c r="L559" s="35">
        <v>0.19</v>
      </c>
      <c r="M559" s="36" t="s">
        <v>18</v>
      </c>
    </row>
    <row r="560" spans="1:13" ht="15" outlineLevel="3" x14ac:dyDescent="0.2">
      <c r="A560" s="26" t="s">
        <v>564</v>
      </c>
      <c r="B560" s="27" t="s">
        <v>565</v>
      </c>
      <c r="C560" s="26"/>
      <c r="D560" s="26"/>
      <c r="E560" s="26"/>
      <c r="F560" s="26"/>
      <c r="G560" s="26"/>
      <c r="H560" s="26"/>
      <c r="I560" s="26"/>
      <c r="J560" s="26"/>
      <c r="K560" s="26"/>
      <c r="L560" s="26"/>
      <c r="M560" s="26"/>
    </row>
    <row r="561" spans="1:13" ht="409.5" outlineLevel="4" x14ac:dyDescent="0.2">
      <c r="A561" s="26"/>
      <c r="B561" s="28" t="s">
        <v>566</v>
      </c>
      <c r="C561" s="26"/>
      <c r="D561" s="26"/>
      <c r="E561" s="26"/>
      <c r="F561" s="26"/>
      <c r="G561" s="26"/>
      <c r="H561" s="26"/>
      <c r="I561" s="26"/>
      <c r="J561" s="26"/>
      <c r="K561" s="26"/>
      <c r="L561" s="26"/>
      <c r="M561" s="26"/>
    </row>
    <row r="562" spans="1:13" ht="15" outlineLevel="4" x14ac:dyDescent="0.2">
      <c r="A562" s="29"/>
      <c r="B562" s="29"/>
      <c r="C562" s="29" t="s">
        <v>25</v>
      </c>
      <c r="D562" s="30"/>
      <c r="E562" s="31" t="s">
        <v>26</v>
      </c>
      <c r="F562" s="29"/>
      <c r="G562" s="32">
        <v>0</v>
      </c>
      <c r="H562" s="33">
        <f>IF((TRIM(M562)="Ja"),ROUND(ROUND((G562*D562),4),2),0)</f>
        <v>0</v>
      </c>
      <c r="I562" s="33">
        <f>ROUND(ROUND((L562*H562),4),2)</f>
        <v>0</v>
      </c>
      <c r="J562" s="34"/>
      <c r="K562" s="33">
        <f>ROUND(ROUND((L562*J562),4),2)</f>
        <v>0</v>
      </c>
      <c r="L562" s="35">
        <v>0.19</v>
      </c>
      <c r="M562" s="36" t="s">
        <v>18</v>
      </c>
    </row>
    <row r="563" spans="1:13" ht="15" outlineLevel="3" x14ac:dyDescent="0.2">
      <c r="A563" s="26" t="s">
        <v>567</v>
      </c>
      <c r="B563" s="27" t="s">
        <v>568</v>
      </c>
      <c r="C563" s="26"/>
      <c r="D563" s="26"/>
      <c r="E563" s="26"/>
      <c r="F563" s="26"/>
      <c r="G563" s="26"/>
      <c r="H563" s="26"/>
      <c r="I563" s="26"/>
      <c r="J563" s="26"/>
      <c r="K563" s="26"/>
      <c r="L563" s="26"/>
      <c r="M563" s="26"/>
    </row>
    <row r="564" spans="1:13" ht="409.5" outlineLevel="4" x14ac:dyDescent="0.2">
      <c r="A564" s="26"/>
      <c r="B564" s="28" t="s">
        <v>557</v>
      </c>
      <c r="C564" s="26"/>
      <c r="D564" s="26"/>
      <c r="E564" s="26"/>
      <c r="F564" s="26"/>
      <c r="G564" s="26"/>
      <c r="H564" s="26"/>
      <c r="I564" s="26"/>
      <c r="J564" s="26"/>
      <c r="K564" s="26"/>
      <c r="L564" s="26"/>
      <c r="M564" s="26"/>
    </row>
    <row r="565" spans="1:13" ht="15" outlineLevel="4" x14ac:dyDescent="0.2">
      <c r="A565" s="29"/>
      <c r="B565" s="29"/>
      <c r="C565" s="29" t="s">
        <v>25</v>
      </c>
      <c r="D565" s="30"/>
      <c r="E565" s="31" t="s">
        <v>26</v>
      </c>
      <c r="F565" s="29"/>
      <c r="G565" s="32">
        <v>0</v>
      </c>
      <c r="H565" s="33">
        <f>IF((TRIM(M565)="Ja"),ROUND(ROUND((G565*D565),4),2),0)</f>
        <v>0</v>
      </c>
      <c r="I565" s="33">
        <f>ROUND(ROUND((L565*H565),4),2)</f>
        <v>0</v>
      </c>
      <c r="J565" s="34"/>
      <c r="K565" s="33">
        <f>ROUND(ROUND((L565*J565),4),2)</f>
        <v>0</v>
      </c>
      <c r="L565" s="35">
        <v>0.19</v>
      </c>
      <c r="M565" s="36" t="s">
        <v>18</v>
      </c>
    </row>
    <row r="566" spans="1:13" ht="15" outlineLevel="3" x14ac:dyDescent="0.2">
      <c r="A566" s="26" t="s">
        <v>569</v>
      </c>
      <c r="B566" s="27" t="s">
        <v>570</v>
      </c>
      <c r="C566" s="26"/>
      <c r="D566" s="26"/>
      <c r="E566" s="26"/>
      <c r="F566" s="26"/>
      <c r="G566" s="26"/>
      <c r="H566" s="26"/>
      <c r="I566" s="26"/>
      <c r="J566" s="26"/>
      <c r="K566" s="26"/>
      <c r="L566" s="26"/>
      <c r="M566" s="26"/>
    </row>
    <row r="567" spans="1:13" ht="409.5" outlineLevel="4" x14ac:dyDescent="0.2">
      <c r="A567" s="26"/>
      <c r="B567" s="28" t="s">
        <v>571</v>
      </c>
      <c r="C567" s="26"/>
      <c r="D567" s="26"/>
      <c r="E567" s="26"/>
      <c r="F567" s="26"/>
      <c r="G567" s="26"/>
      <c r="H567" s="26"/>
      <c r="I567" s="26"/>
      <c r="J567" s="26"/>
      <c r="K567" s="26"/>
      <c r="L567" s="26"/>
      <c r="M567" s="26"/>
    </row>
    <row r="568" spans="1:13" ht="15" outlineLevel="4" x14ac:dyDescent="0.2">
      <c r="A568" s="29"/>
      <c r="B568" s="29"/>
      <c r="C568" s="29" t="s">
        <v>25</v>
      </c>
      <c r="D568" s="30"/>
      <c r="E568" s="31" t="s">
        <v>26</v>
      </c>
      <c r="F568" s="29"/>
      <c r="G568" s="32">
        <v>0</v>
      </c>
      <c r="H568" s="33">
        <f>IF((TRIM(M568)="Ja"),ROUND(ROUND((G568*D568),4),2),0)</f>
        <v>0</v>
      </c>
      <c r="I568" s="33">
        <f>ROUND(ROUND((L568*H568),4),2)</f>
        <v>0</v>
      </c>
      <c r="J568" s="34"/>
      <c r="K568" s="33">
        <f>ROUND(ROUND((L568*J568),4),2)</f>
        <v>0</v>
      </c>
      <c r="L568" s="35">
        <v>0.19</v>
      </c>
      <c r="M568" s="36" t="s">
        <v>18</v>
      </c>
    </row>
    <row r="569" spans="1:13" ht="15" outlineLevel="3" x14ac:dyDescent="0.2">
      <c r="A569" s="26" t="s">
        <v>572</v>
      </c>
      <c r="B569" s="27" t="s">
        <v>573</v>
      </c>
      <c r="C569" s="26"/>
      <c r="D569" s="26"/>
      <c r="E569" s="26"/>
      <c r="F569" s="26"/>
      <c r="G569" s="26"/>
      <c r="H569" s="26"/>
      <c r="I569" s="26"/>
      <c r="J569" s="26"/>
      <c r="K569" s="26"/>
      <c r="L569" s="26"/>
      <c r="M569" s="26"/>
    </row>
    <row r="570" spans="1:13" ht="409.5" outlineLevel="4" x14ac:dyDescent="0.2">
      <c r="A570" s="26"/>
      <c r="B570" s="28" t="s">
        <v>574</v>
      </c>
      <c r="C570" s="26"/>
      <c r="D570" s="26"/>
      <c r="E570" s="26"/>
      <c r="F570" s="26"/>
      <c r="G570" s="26"/>
      <c r="H570" s="26"/>
      <c r="I570" s="26"/>
      <c r="J570" s="26"/>
      <c r="K570" s="26"/>
      <c r="L570" s="26"/>
      <c r="M570" s="26"/>
    </row>
    <row r="571" spans="1:13" ht="15" outlineLevel="4" x14ac:dyDescent="0.2">
      <c r="A571" s="29"/>
      <c r="B571" s="29"/>
      <c r="C571" s="29" t="s">
        <v>25</v>
      </c>
      <c r="D571" s="30"/>
      <c r="E571" s="31" t="s">
        <v>26</v>
      </c>
      <c r="F571" s="29"/>
      <c r="G571" s="32">
        <v>0</v>
      </c>
      <c r="H571" s="33">
        <f>IF((TRIM(M571)="Ja"),ROUND(ROUND((G571*D571),4),2),0)</f>
        <v>0</v>
      </c>
      <c r="I571" s="33">
        <f>ROUND(ROUND((L571*H571),4),2)</f>
        <v>0</v>
      </c>
      <c r="J571" s="34"/>
      <c r="K571" s="33">
        <f>ROUND(ROUND((L571*J571),4),2)</f>
        <v>0</v>
      </c>
      <c r="L571" s="35">
        <v>0.19</v>
      </c>
      <c r="M571" s="36" t="s">
        <v>18</v>
      </c>
    </row>
    <row r="572" spans="1:13" ht="15" outlineLevel="3" x14ac:dyDescent="0.2">
      <c r="A572" s="26" t="s">
        <v>575</v>
      </c>
      <c r="B572" s="27" t="s">
        <v>576</v>
      </c>
      <c r="C572" s="26"/>
      <c r="D572" s="26"/>
      <c r="E572" s="26"/>
      <c r="F572" s="26"/>
      <c r="G572" s="26"/>
      <c r="H572" s="26"/>
      <c r="I572" s="26"/>
      <c r="J572" s="26"/>
      <c r="K572" s="26"/>
      <c r="L572" s="26"/>
      <c r="M572" s="26"/>
    </row>
    <row r="573" spans="1:13" ht="409.5" outlineLevel="4" x14ac:dyDescent="0.2">
      <c r="A573" s="26"/>
      <c r="B573" s="28" t="s">
        <v>577</v>
      </c>
      <c r="C573" s="26"/>
      <c r="D573" s="26"/>
      <c r="E573" s="26"/>
      <c r="F573" s="26"/>
      <c r="G573" s="26"/>
      <c r="H573" s="26"/>
      <c r="I573" s="26"/>
      <c r="J573" s="26"/>
      <c r="K573" s="26"/>
      <c r="L573" s="26"/>
      <c r="M573" s="26"/>
    </row>
    <row r="574" spans="1:13" ht="15" outlineLevel="4" x14ac:dyDescent="0.2">
      <c r="A574" s="29"/>
      <c r="B574" s="29"/>
      <c r="C574" s="29" t="s">
        <v>25</v>
      </c>
      <c r="D574" s="30"/>
      <c r="E574" s="31" t="s">
        <v>26</v>
      </c>
      <c r="F574" s="29"/>
      <c r="G574" s="32">
        <v>0</v>
      </c>
      <c r="H574" s="33">
        <f>IF((TRIM(M574)="Ja"),ROUND(ROUND((G574*D574),4),2),0)</f>
        <v>0</v>
      </c>
      <c r="I574" s="33">
        <f>ROUND(ROUND((L574*H574),4),2)</f>
        <v>0</v>
      </c>
      <c r="J574" s="34"/>
      <c r="K574" s="33">
        <f>ROUND(ROUND((L574*J574),4),2)</f>
        <v>0</v>
      </c>
      <c r="L574" s="35">
        <v>0.19</v>
      </c>
      <c r="M574" s="36" t="s">
        <v>18</v>
      </c>
    </row>
    <row r="575" spans="1:13" ht="15" outlineLevel="3" x14ac:dyDescent="0.2">
      <c r="A575" s="26" t="s">
        <v>578</v>
      </c>
      <c r="B575" s="27" t="s">
        <v>579</v>
      </c>
      <c r="C575" s="26"/>
      <c r="D575" s="26"/>
      <c r="E575" s="26"/>
      <c r="F575" s="26"/>
      <c r="G575" s="26"/>
      <c r="H575" s="26"/>
      <c r="I575" s="26"/>
      <c r="J575" s="26"/>
      <c r="K575" s="26"/>
      <c r="L575" s="26"/>
      <c r="M575" s="26"/>
    </row>
    <row r="576" spans="1:13" ht="409.5" outlineLevel="4" x14ac:dyDescent="0.2">
      <c r="A576" s="26"/>
      <c r="B576" s="28" t="s">
        <v>580</v>
      </c>
      <c r="C576" s="26"/>
      <c r="D576" s="26"/>
      <c r="E576" s="26"/>
      <c r="F576" s="26"/>
      <c r="G576" s="26"/>
      <c r="H576" s="26"/>
      <c r="I576" s="26"/>
      <c r="J576" s="26"/>
      <c r="K576" s="26"/>
      <c r="L576" s="26"/>
      <c r="M576" s="26"/>
    </row>
    <row r="577" spans="1:13" ht="15" outlineLevel="4" x14ac:dyDescent="0.2">
      <c r="A577" s="29"/>
      <c r="B577" s="29"/>
      <c r="C577" s="29" t="s">
        <v>25</v>
      </c>
      <c r="D577" s="30"/>
      <c r="E577" s="31" t="s">
        <v>26</v>
      </c>
      <c r="F577" s="29"/>
      <c r="G577" s="32">
        <v>0</v>
      </c>
      <c r="H577" s="33">
        <f>IF((TRIM(M577)="Ja"),ROUND(ROUND((G577*D577),4),2),0)</f>
        <v>0</v>
      </c>
      <c r="I577" s="33">
        <f>ROUND(ROUND((L577*H577),4),2)</f>
        <v>0</v>
      </c>
      <c r="J577" s="34"/>
      <c r="K577" s="33">
        <f>ROUND(ROUND((L577*J577),4),2)</f>
        <v>0</v>
      </c>
      <c r="L577" s="35">
        <v>0.19</v>
      </c>
      <c r="M577" s="36" t="s">
        <v>18</v>
      </c>
    </row>
    <row r="578" spans="1:13" ht="15" outlineLevel="3" x14ac:dyDescent="0.2">
      <c r="A578" s="26" t="s">
        <v>581</v>
      </c>
      <c r="B578" s="27" t="s">
        <v>582</v>
      </c>
      <c r="C578" s="26"/>
      <c r="D578" s="26"/>
      <c r="E578" s="26"/>
      <c r="F578" s="26"/>
      <c r="G578" s="26"/>
      <c r="H578" s="26"/>
      <c r="I578" s="26"/>
      <c r="J578" s="26"/>
      <c r="K578" s="26"/>
      <c r="L578" s="26"/>
      <c r="M578" s="26"/>
    </row>
    <row r="579" spans="1:13" ht="409.5" outlineLevel="4" x14ac:dyDescent="0.2">
      <c r="A579" s="26"/>
      <c r="B579" s="28" t="s">
        <v>583</v>
      </c>
      <c r="C579" s="26"/>
      <c r="D579" s="26"/>
      <c r="E579" s="26"/>
      <c r="F579" s="26"/>
      <c r="G579" s="26"/>
      <c r="H579" s="26"/>
      <c r="I579" s="26"/>
      <c r="J579" s="26"/>
      <c r="K579" s="26"/>
      <c r="L579" s="26"/>
      <c r="M579" s="26"/>
    </row>
    <row r="580" spans="1:13" ht="15" outlineLevel="4" x14ac:dyDescent="0.2">
      <c r="A580" s="29"/>
      <c r="B580" s="29"/>
      <c r="C580" s="29" t="s">
        <v>25</v>
      </c>
      <c r="D580" s="30"/>
      <c r="E580" s="31" t="s">
        <v>26</v>
      </c>
      <c r="F580" s="29"/>
      <c r="G580" s="32">
        <v>0</v>
      </c>
      <c r="H580" s="33">
        <f>IF((TRIM(M580)="Ja"),ROUND(ROUND((G580*D580),4),2),0)</f>
        <v>0</v>
      </c>
      <c r="I580" s="33">
        <f>ROUND(ROUND((L580*H580),4),2)</f>
        <v>0</v>
      </c>
      <c r="J580" s="34"/>
      <c r="K580" s="33">
        <f>ROUND(ROUND((L580*J580),4),2)</f>
        <v>0</v>
      </c>
      <c r="L580" s="35">
        <v>0.19</v>
      </c>
      <c r="M580" s="36" t="s">
        <v>18</v>
      </c>
    </row>
    <row r="581" spans="1:13" ht="15" outlineLevel="3" x14ac:dyDescent="0.2">
      <c r="A581" s="26" t="s">
        <v>584</v>
      </c>
      <c r="B581" s="27" t="s">
        <v>585</v>
      </c>
      <c r="C581" s="26"/>
      <c r="D581" s="26"/>
      <c r="E581" s="26"/>
      <c r="F581" s="26"/>
      <c r="G581" s="26"/>
      <c r="H581" s="26"/>
      <c r="I581" s="26"/>
      <c r="J581" s="26"/>
      <c r="K581" s="26"/>
      <c r="L581" s="26"/>
      <c r="M581" s="26"/>
    </row>
    <row r="582" spans="1:13" ht="409.5" outlineLevel="4" x14ac:dyDescent="0.2">
      <c r="A582" s="26"/>
      <c r="B582" s="28" t="s">
        <v>586</v>
      </c>
      <c r="C582" s="26"/>
      <c r="D582" s="26"/>
      <c r="E582" s="26"/>
      <c r="F582" s="26"/>
      <c r="G582" s="26"/>
      <c r="H582" s="26"/>
      <c r="I582" s="26"/>
      <c r="J582" s="26"/>
      <c r="K582" s="26"/>
      <c r="L582" s="26"/>
      <c r="M582" s="26"/>
    </row>
    <row r="583" spans="1:13" ht="15" outlineLevel="4" x14ac:dyDescent="0.2">
      <c r="A583" s="29"/>
      <c r="B583" s="29"/>
      <c r="C583" s="29" t="s">
        <v>25</v>
      </c>
      <c r="D583" s="30"/>
      <c r="E583" s="31" t="s">
        <v>26</v>
      </c>
      <c r="F583" s="29"/>
      <c r="G583" s="32">
        <v>0</v>
      </c>
      <c r="H583" s="33">
        <f>IF((TRIM(M583)="Ja"),ROUND(ROUND((G583*D583),4),2),0)</f>
        <v>0</v>
      </c>
      <c r="I583" s="33">
        <f>ROUND(ROUND((L583*H583),4),2)</f>
        <v>0</v>
      </c>
      <c r="J583" s="34"/>
      <c r="K583" s="33">
        <f>ROUND(ROUND((L583*J583),4),2)</f>
        <v>0</v>
      </c>
      <c r="L583" s="35">
        <v>0.19</v>
      </c>
      <c r="M583" s="36" t="s">
        <v>18</v>
      </c>
    </row>
    <row r="584" spans="1:13" ht="15" outlineLevel="3" x14ac:dyDescent="0.2">
      <c r="A584" s="26" t="s">
        <v>587</v>
      </c>
      <c r="B584" s="27" t="s">
        <v>588</v>
      </c>
      <c r="C584" s="26"/>
      <c r="D584" s="26"/>
      <c r="E584" s="26"/>
      <c r="F584" s="26"/>
      <c r="G584" s="26"/>
      <c r="H584" s="26"/>
      <c r="I584" s="26"/>
      <c r="J584" s="26"/>
      <c r="K584" s="26"/>
      <c r="L584" s="26"/>
      <c r="M584" s="26"/>
    </row>
    <row r="585" spans="1:13" ht="409.5" outlineLevel="4" x14ac:dyDescent="0.2">
      <c r="A585" s="26"/>
      <c r="B585" s="28" t="s">
        <v>589</v>
      </c>
      <c r="C585" s="26"/>
      <c r="D585" s="26"/>
      <c r="E585" s="26"/>
      <c r="F585" s="26"/>
      <c r="G585" s="26"/>
      <c r="H585" s="26"/>
      <c r="I585" s="26"/>
      <c r="J585" s="26"/>
      <c r="K585" s="26"/>
      <c r="L585" s="26"/>
      <c r="M585" s="26"/>
    </row>
    <row r="586" spans="1:13" ht="15" outlineLevel="4" x14ac:dyDescent="0.2">
      <c r="A586" s="29"/>
      <c r="B586" s="29"/>
      <c r="C586" s="29" t="s">
        <v>25</v>
      </c>
      <c r="D586" s="30"/>
      <c r="E586" s="31" t="s">
        <v>26</v>
      </c>
      <c r="F586" s="29"/>
      <c r="G586" s="32">
        <v>0</v>
      </c>
      <c r="H586" s="33">
        <f>IF((TRIM(M586)="Ja"),ROUND(ROUND((G586*D586),4),2),0)</f>
        <v>0</v>
      </c>
      <c r="I586" s="33">
        <f>ROUND(ROUND((L586*H586),4),2)</f>
        <v>0</v>
      </c>
      <c r="J586" s="34"/>
      <c r="K586" s="33">
        <f>ROUND(ROUND((L586*J586),4),2)</f>
        <v>0</v>
      </c>
      <c r="L586" s="35">
        <v>0.19</v>
      </c>
      <c r="M586" s="36" t="s">
        <v>18</v>
      </c>
    </row>
    <row r="587" spans="1:13" ht="15" outlineLevel="3" x14ac:dyDescent="0.2">
      <c r="A587" s="26" t="s">
        <v>590</v>
      </c>
      <c r="B587" s="27" t="s">
        <v>591</v>
      </c>
      <c r="C587" s="26"/>
      <c r="D587" s="26"/>
      <c r="E587" s="26"/>
      <c r="F587" s="26"/>
      <c r="G587" s="26"/>
      <c r="H587" s="26"/>
      <c r="I587" s="26"/>
      <c r="J587" s="26"/>
      <c r="K587" s="26"/>
      <c r="L587" s="26"/>
      <c r="M587" s="26"/>
    </row>
    <row r="588" spans="1:13" ht="409.5" outlineLevel="4" x14ac:dyDescent="0.2">
      <c r="A588" s="26"/>
      <c r="B588" s="28" t="s">
        <v>592</v>
      </c>
      <c r="C588" s="26"/>
      <c r="D588" s="26"/>
      <c r="E588" s="26"/>
      <c r="F588" s="26"/>
      <c r="G588" s="26"/>
      <c r="H588" s="26"/>
      <c r="I588" s="26"/>
      <c r="J588" s="26"/>
      <c r="K588" s="26"/>
      <c r="L588" s="26"/>
      <c r="M588" s="26"/>
    </row>
    <row r="589" spans="1:13" ht="15" outlineLevel="4" x14ac:dyDescent="0.2">
      <c r="A589" s="29"/>
      <c r="B589" s="29"/>
      <c r="C589" s="29" t="s">
        <v>25</v>
      </c>
      <c r="D589" s="30"/>
      <c r="E589" s="31" t="s">
        <v>26</v>
      </c>
      <c r="F589" s="29"/>
      <c r="G589" s="32">
        <v>0</v>
      </c>
      <c r="H589" s="33">
        <f>IF((TRIM(M589)="Ja"),ROUND(ROUND((G589*D589),4),2),0)</f>
        <v>0</v>
      </c>
      <c r="I589" s="33">
        <f>ROUND(ROUND((L589*H589),4),2)</f>
        <v>0</v>
      </c>
      <c r="J589" s="34"/>
      <c r="K589" s="33">
        <f>ROUND(ROUND((L589*J589),4),2)</f>
        <v>0</v>
      </c>
      <c r="L589" s="35">
        <v>0.19</v>
      </c>
      <c r="M589" s="36" t="s">
        <v>18</v>
      </c>
    </row>
    <row r="590" spans="1:13" ht="15" outlineLevel="3" x14ac:dyDescent="0.2">
      <c r="A590" s="26" t="s">
        <v>593</v>
      </c>
      <c r="B590" s="27" t="s">
        <v>594</v>
      </c>
      <c r="C590" s="26"/>
      <c r="D590" s="26"/>
      <c r="E590" s="26"/>
      <c r="F590" s="26"/>
      <c r="G590" s="26"/>
      <c r="H590" s="26"/>
      <c r="I590" s="26"/>
      <c r="J590" s="26"/>
      <c r="K590" s="26"/>
      <c r="L590" s="26"/>
      <c r="M590" s="26"/>
    </row>
    <row r="591" spans="1:13" ht="409.5" outlineLevel="4" x14ac:dyDescent="0.2">
      <c r="A591" s="26"/>
      <c r="B591" s="28" t="s">
        <v>595</v>
      </c>
      <c r="C591" s="26"/>
      <c r="D591" s="26"/>
      <c r="E591" s="26"/>
      <c r="F591" s="26"/>
      <c r="G591" s="26"/>
      <c r="H591" s="26"/>
      <c r="I591" s="26"/>
      <c r="J591" s="26"/>
      <c r="K591" s="26"/>
      <c r="L591" s="26"/>
      <c r="M591" s="26"/>
    </row>
    <row r="592" spans="1:13" ht="15" outlineLevel="4" x14ac:dyDescent="0.2">
      <c r="A592" s="29"/>
      <c r="B592" s="29"/>
      <c r="C592" s="29" t="s">
        <v>25</v>
      </c>
      <c r="D592" s="30"/>
      <c r="E592" s="31" t="s">
        <v>26</v>
      </c>
      <c r="F592" s="29"/>
      <c r="G592" s="32">
        <v>0</v>
      </c>
      <c r="H592" s="33">
        <f>IF((TRIM(M592)="Ja"),ROUND(ROUND((G592*D592),4),2),0)</f>
        <v>0</v>
      </c>
      <c r="I592" s="33">
        <f>ROUND(ROUND((L592*H592),4),2)</f>
        <v>0</v>
      </c>
      <c r="J592" s="34"/>
      <c r="K592" s="33">
        <f>ROUND(ROUND((L592*J592),4),2)</f>
        <v>0</v>
      </c>
      <c r="L592" s="35">
        <v>0.19</v>
      </c>
      <c r="M592" s="36" t="s">
        <v>18</v>
      </c>
    </row>
    <row r="593" spans="1:13" ht="15" outlineLevel="3" x14ac:dyDescent="0.2">
      <c r="A593" s="26" t="s">
        <v>596</v>
      </c>
      <c r="B593" s="27" t="s">
        <v>597</v>
      </c>
      <c r="C593" s="26"/>
      <c r="D593" s="26"/>
      <c r="E593" s="26"/>
      <c r="F593" s="26"/>
      <c r="G593" s="26"/>
      <c r="H593" s="26"/>
      <c r="I593" s="26"/>
      <c r="J593" s="26"/>
      <c r="K593" s="26"/>
      <c r="L593" s="26"/>
      <c r="M593" s="26"/>
    </row>
    <row r="594" spans="1:13" ht="409.5" outlineLevel="4" x14ac:dyDescent="0.2">
      <c r="A594" s="26"/>
      <c r="B594" s="28" t="s">
        <v>598</v>
      </c>
      <c r="C594" s="26"/>
      <c r="D594" s="26"/>
      <c r="E594" s="26"/>
      <c r="F594" s="26"/>
      <c r="G594" s="26"/>
      <c r="H594" s="26"/>
      <c r="I594" s="26"/>
      <c r="J594" s="26"/>
      <c r="K594" s="26"/>
      <c r="L594" s="26"/>
      <c r="M594" s="26"/>
    </row>
    <row r="595" spans="1:13" ht="15" outlineLevel="4" x14ac:dyDescent="0.2">
      <c r="A595" s="29"/>
      <c r="B595" s="29"/>
      <c r="C595" s="29" t="s">
        <v>25</v>
      </c>
      <c r="D595" s="30"/>
      <c r="E595" s="31" t="s">
        <v>26</v>
      </c>
      <c r="F595" s="29"/>
      <c r="G595" s="32">
        <v>0</v>
      </c>
      <c r="H595" s="33">
        <f>IF((TRIM(M595)="Ja"),ROUND(ROUND((G595*D595),4),2),0)</f>
        <v>0</v>
      </c>
      <c r="I595" s="33">
        <f>ROUND(ROUND((L595*H595),4),2)</f>
        <v>0</v>
      </c>
      <c r="J595" s="34"/>
      <c r="K595" s="33">
        <f>ROUND(ROUND((L595*J595),4),2)</f>
        <v>0</v>
      </c>
      <c r="L595" s="35">
        <v>0.19</v>
      </c>
      <c r="M595" s="36" t="s">
        <v>18</v>
      </c>
    </row>
    <row r="596" spans="1:13" ht="15" outlineLevel="3" x14ac:dyDescent="0.2">
      <c r="A596" s="26" t="s">
        <v>599</v>
      </c>
      <c r="B596" s="27" t="s">
        <v>600</v>
      </c>
      <c r="C596" s="26"/>
      <c r="D596" s="26"/>
      <c r="E596" s="26"/>
      <c r="F596" s="26"/>
      <c r="G596" s="26"/>
      <c r="H596" s="26"/>
      <c r="I596" s="26"/>
      <c r="J596" s="26"/>
      <c r="K596" s="26"/>
      <c r="L596" s="26"/>
      <c r="M596" s="26"/>
    </row>
    <row r="597" spans="1:13" ht="191.25" outlineLevel="4" x14ac:dyDescent="0.2">
      <c r="A597" s="26"/>
      <c r="B597" s="28" t="s">
        <v>601</v>
      </c>
      <c r="C597" s="26"/>
      <c r="D597" s="26"/>
      <c r="E597" s="26"/>
      <c r="F597" s="26"/>
      <c r="G597" s="26"/>
      <c r="H597" s="26"/>
      <c r="I597" s="26"/>
      <c r="J597" s="26"/>
      <c r="K597" s="26"/>
      <c r="L597" s="26"/>
      <c r="M597" s="26"/>
    </row>
    <row r="598" spans="1:13" ht="15" outlineLevel="4" x14ac:dyDescent="0.2">
      <c r="A598" s="29"/>
      <c r="B598" s="29"/>
      <c r="C598" s="29" t="s">
        <v>25</v>
      </c>
      <c r="D598" s="30"/>
      <c r="E598" s="31" t="s">
        <v>26</v>
      </c>
      <c r="F598" s="29"/>
      <c r="G598" s="32">
        <v>0</v>
      </c>
      <c r="H598" s="33">
        <f>IF((TRIM(M598)="Ja"),ROUND(ROUND((G598*D598),4),2),0)</f>
        <v>0</v>
      </c>
      <c r="I598" s="33">
        <f>ROUND(ROUND((L598*H598),4),2)</f>
        <v>0</v>
      </c>
      <c r="J598" s="34"/>
      <c r="K598" s="33">
        <f>ROUND(ROUND((L598*J598),4),2)</f>
        <v>0</v>
      </c>
      <c r="L598" s="35">
        <v>0.19</v>
      </c>
      <c r="M598" s="36" t="s">
        <v>18</v>
      </c>
    </row>
    <row r="599" spans="1:13" ht="15" outlineLevel="3" x14ac:dyDescent="0.2">
      <c r="A599" s="26" t="s">
        <v>602</v>
      </c>
      <c r="B599" s="27" t="s">
        <v>603</v>
      </c>
      <c r="C599" s="26"/>
      <c r="D599" s="26"/>
      <c r="E599" s="26"/>
      <c r="F599" s="26"/>
      <c r="G599" s="26"/>
      <c r="H599" s="26"/>
      <c r="I599" s="26"/>
      <c r="J599" s="26"/>
      <c r="K599" s="26"/>
      <c r="L599" s="26"/>
      <c r="M599" s="26"/>
    </row>
    <row r="600" spans="1:13" ht="191.25" outlineLevel="4" x14ac:dyDescent="0.2">
      <c r="A600" s="26"/>
      <c r="B600" s="28" t="s">
        <v>604</v>
      </c>
      <c r="C600" s="26"/>
      <c r="D600" s="26"/>
      <c r="E600" s="26"/>
      <c r="F600" s="26"/>
      <c r="G600" s="26"/>
      <c r="H600" s="26"/>
      <c r="I600" s="26"/>
      <c r="J600" s="26"/>
      <c r="K600" s="26"/>
      <c r="L600" s="26"/>
      <c r="M600" s="26"/>
    </row>
    <row r="601" spans="1:13" ht="15" outlineLevel="4" x14ac:dyDescent="0.2">
      <c r="A601" s="29"/>
      <c r="B601" s="29"/>
      <c r="C601" s="29" t="s">
        <v>25</v>
      </c>
      <c r="D601" s="30"/>
      <c r="E601" s="31" t="s">
        <v>26</v>
      </c>
      <c r="F601" s="29"/>
      <c r="G601" s="32">
        <v>0</v>
      </c>
      <c r="H601" s="33">
        <f>IF((TRIM(M601)="Ja"),ROUND(ROUND((G601*D601),4),2),0)</f>
        <v>0</v>
      </c>
      <c r="I601" s="33">
        <f>ROUND(ROUND((L601*H601),4),2)</f>
        <v>0</v>
      </c>
      <c r="J601" s="34"/>
      <c r="K601" s="33">
        <f>ROUND(ROUND((L601*J601),4),2)</f>
        <v>0</v>
      </c>
      <c r="L601" s="35">
        <v>0.19</v>
      </c>
      <c r="M601" s="36" t="s">
        <v>18</v>
      </c>
    </row>
    <row r="602" spans="1:13" ht="15" outlineLevel="3" x14ac:dyDescent="0.2">
      <c r="A602" s="26" t="s">
        <v>605</v>
      </c>
      <c r="B602" s="27" t="s">
        <v>606</v>
      </c>
      <c r="C602" s="26"/>
      <c r="D602" s="26"/>
      <c r="E602" s="26"/>
      <c r="F602" s="26"/>
      <c r="G602" s="26"/>
      <c r="H602" s="26"/>
      <c r="I602" s="26"/>
      <c r="J602" s="26"/>
      <c r="K602" s="26"/>
      <c r="L602" s="26"/>
      <c r="M602" s="26"/>
    </row>
    <row r="603" spans="1:13" ht="409.5" outlineLevel="4" x14ac:dyDescent="0.2">
      <c r="A603" s="26"/>
      <c r="B603" s="28" t="s">
        <v>607</v>
      </c>
      <c r="C603" s="26"/>
      <c r="D603" s="26"/>
      <c r="E603" s="26"/>
      <c r="F603" s="26"/>
      <c r="G603" s="26"/>
      <c r="H603" s="26"/>
      <c r="I603" s="26"/>
      <c r="J603" s="26"/>
      <c r="K603" s="26"/>
      <c r="L603" s="26"/>
      <c r="M603" s="26"/>
    </row>
    <row r="604" spans="1:13" ht="15" outlineLevel="4" x14ac:dyDescent="0.2">
      <c r="A604" s="29"/>
      <c r="B604" s="29"/>
      <c r="C604" s="29" t="s">
        <v>25</v>
      </c>
      <c r="D604" s="30"/>
      <c r="E604" s="31" t="s">
        <v>26</v>
      </c>
      <c r="F604" s="29"/>
      <c r="G604" s="32">
        <v>0</v>
      </c>
      <c r="H604" s="33">
        <f>IF((TRIM(M604)="Ja"),ROUND(ROUND((G604*D604),4),2),0)</f>
        <v>0</v>
      </c>
      <c r="I604" s="33">
        <f>ROUND(ROUND((L604*H604),4),2)</f>
        <v>0</v>
      </c>
      <c r="J604" s="34"/>
      <c r="K604" s="33">
        <f>ROUND(ROUND((L604*J604),4),2)</f>
        <v>0</v>
      </c>
      <c r="L604" s="35">
        <v>0.19</v>
      </c>
      <c r="M604" s="36" t="s">
        <v>18</v>
      </c>
    </row>
    <row r="605" spans="1:13" ht="15" outlineLevel="3" x14ac:dyDescent="0.2">
      <c r="A605" s="26" t="s">
        <v>608</v>
      </c>
      <c r="B605" s="27" t="s">
        <v>609</v>
      </c>
      <c r="C605" s="26"/>
      <c r="D605" s="26"/>
      <c r="E605" s="26"/>
      <c r="F605" s="26"/>
      <c r="G605" s="26"/>
      <c r="H605" s="26"/>
      <c r="I605" s="26"/>
      <c r="J605" s="26"/>
      <c r="K605" s="26"/>
      <c r="L605" s="26"/>
      <c r="M605" s="26"/>
    </row>
    <row r="606" spans="1:13" ht="409.5" outlineLevel="4" x14ac:dyDescent="0.2">
      <c r="A606" s="26"/>
      <c r="B606" s="28" t="s">
        <v>610</v>
      </c>
      <c r="C606" s="26"/>
      <c r="D606" s="26"/>
      <c r="E606" s="26"/>
      <c r="F606" s="26"/>
      <c r="G606" s="26"/>
      <c r="H606" s="26"/>
      <c r="I606" s="26"/>
      <c r="J606" s="26"/>
      <c r="K606" s="26"/>
      <c r="L606" s="26"/>
      <c r="M606" s="26"/>
    </row>
    <row r="607" spans="1:13" ht="15" outlineLevel="4" x14ac:dyDescent="0.2">
      <c r="A607" s="29"/>
      <c r="B607" s="29"/>
      <c r="C607" s="29" t="s">
        <v>25</v>
      </c>
      <c r="D607" s="30"/>
      <c r="E607" s="31" t="s">
        <v>26</v>
      </c>
      <c r="F607" s="29"/>
      <c r="G607" s="32">
        <v>0</v>
      </c>
      <c r="H607" s="33">
        <f>IF((TRIM(M607)="Ja"),ROUND(ROUND((G607*D607),4),2),0)</f>
        <v>0</v>
      </c>
      <c r="I607" s="33">
        <f>ROUND(ROUND((L607*H607),4),2)</f>
        <v>0</v>
      </c>
      <c r="J607" s="34"/>
      <c r="K607" s="33">
        <f>ROUND(ROUND((L607*J607),4),2)</f>
        <v>0</v>
      </c>
      <c r="L607" s="35">
        <v>0.19</v>
      </c>
      <c r="M607" s="36" t="s">
        <v>18</v>
      </c>
    </row>
    <row r="608" spans="1:13" ht="15" outlineLevel="2" x14ac:dyDescent="0.2">
      <c r="A608" s="17" t="s">
        <v>611</v>
      </c>
      <c r="B608" s="18" t="s">
        <v>612</v>
      </c>
      <c r="C608" s="17" t="s">
        <v>43</v>
      </c>
      <c r="D608" s="19"/>
      <c r="E608" s="20"/>
      <c r="F608" s="17"/>
      <c r="G608" s="21"/>
      <c r="H608" s="22">
        <f>IF((TRIM(M608)="Ja"),SUM(H611,H614,H615,H664,H743,H756),0)</f>
        <v>0</v>
      </c>
      <c r="I608" s="22">
        <f>ROUND(ROUND((L608*H608),4),2)</f>
        <v>0</v>
      </c>
      <c r="J608" s="23"/>
      <c r="K608" s="22">
        <f>ROUND(ROUND((L608*J608),4),2)</f>
        <v>0</v>
      </c>
      <c r="L608" s="24">
        <v>0.19</v>
      </c>
      <c r="M608" s="25" t="s">
        <v>18</v>
      </c>
    </row>
    <row r="609" spans="1:13" ht="15" outlineLevel="3" x14ac:dyDescent="0.2">
      <c r="A609" s="26"/>
      <c r="B609" s="27" t="s">
        <v>613</v>
      </c>
      <c r="C609" s="26"/>
      <c r="D609" s="26"/>
      <c r="E609" s="26"/>
      <c r="F609" s="26"/>
      <c r="G609" s="26"/>
      <c r="H609" s="26"/>
      <c r="I609" s="26"/>
      <c r="J609" s="26"/>
      <c r="K609" s="26"/>
      <c r="L609" s="26"/>
      <c r="M609" s="26"/>
    </row>
    <row r="610" spans="1:13" ht="409.5" outlineLevel="4" x14ac:dyDescent="0.2">
      <c r="A610" s="26"/>
      <c r="B610" s="28" t="s">
        <v>614</v>
      </c>
      <c r="C610" s="26"/>
      <c r="D610" s="26"/>
      <c r="E610" s="26"/>
      <c r="F610" s="26"/>
      <c r="G610" s="26"/>
      <c r="H610" s="26"/>
      <c r="I610" s="26"/>
      <c r="J610" s="26"/>
      <c r="K610" s="26"/>
      <c r="L610" s="26"/>
      <c r="M610" s="26"/>
    </row>
    <row r="611" spans="1:13" ht="15" outlineLevel="4" x14ac:dyDescent="0.2">
      <c r="A611" s="29"/>
      <c r="B611" s="29"/>
      <c r="C611" s="29" t="s">
        <v>615</v>
      </c>
      <c r="D611" s="30"/>
      <c r="E611" s="31"/>
      <c r="F611" s="29"/>
      <c r="G611" s="32"/>
      <c r="H611" s="34"/>
      <c r="I611" s="34"/>
      <c r="J611" s="34"/>
      <c r="K611" s="34"/>
      <c r="L611" s="35">
        <v>0.19</v>
      </c>
      <c r="M611" s="36" t="s">
        <v>543</v>
      </c>
    </row>
    <row r="612" spans="1:13" ht="15" outlineLevel="3" x14ac:dyDescent="0.2">
      <c r="A612" s="26"/>
      <c r="B612" s="27" t="s">
        <v>616</v>
      </c>
      <c r="C612" s="26"/>
      <c r="D612" s="26"/>
      <c r="E612" s="26"/>
      <c r="F612" s="26"/>
      <c r="G612" s="26"/>
      <c r="H612" s="26"/>
      <c r="I612" s="26"/>
      <c r="J612" s="26"/>
      <c r="K612" s="26"/>
      <c r="L612" s="26"/>
      <c r="M612" s="26"/>
    </row>
    <row r="613" spans="1:13" ht="191.25" outlineLevel="4" x14ac:dyDescent="0.2">
      <c r="A613" s="26"/>
      <c r="B613" s="28" t="s">
        <v>617</v>
      </c>
      <c r="C613" s="26"/>
      <c r="D613" s="26"/>
      <c r="E613" s="26"/>
      <c r="F613" s="26"/>
      <c r="G613" s="26"/>
      <c r="H613" s="26"/>
      <c r="I613" s="26"/>
      <c r="J613" s="26"/>
      <c r="K613" s="26"/>
      <c r="L613" s="26"/>
      <c r="M613" s="26"/>
    </row>
    <row r="614" spans="1:13" ht="15" outlineLevel="4" x14ac:dyDescent="0.2">
      <c r="A614" s="29"/>
      <c r="B614" s="29"/>
      <c r="C614" s="29" t="s">
        <v>615</v>
      </c>
      <c r="D614" s="30"/>
      <c r="E614" s="31"/>
      <c r="F614" s="29"/>
      <c r="G614" s="32"/>
      <c r="H614" s="34"/>
      <c r="I614" s="34"/>
      <c r="J614" s="34"/>
      <c r="K614" s="34"/>
      <c r="L614" s="35">
        <v>0.19</v>
      </c>
      <c r="M614" s="36" t="s">
        <v>543</v>
      </c>
    </row>
    <row r="615" spans="1:13" ht="15" outlineLevel="3" x14ac:dyDescent="0.2">
      <c r="A615" s="17" t="s">
        <v>618</v>
      </c>
      <c r="B615" s="18" t="s">
        <v>619</v>
      </c>
      <c r="C615" s="17" t="s">
        <v>620</v>
      </c>
      <c r="D615" s="19"/>
      <c r="E615" s="20"/>
      <c r="F615" s="17"/>
      <c r="G615" s="21"/>
      <c r="H615" s="22">
        <f>IF((TRIM(M615)="Ja"),SUM(H618,H621,H624,H627,H630,H633,H636,H639,H642,H645,H648,H651,H654,H657,H660,H663),0)</f>
        <v>0</v>
      </c>
      <c r="I615" s="22">
        <f>ROUND(ROUND((L615*H615),4),2)</f>
        <v>0</v>
      </c>
      <c r="J615" s="23"/>
      <c r="K615" s="22">
        <f>ROUND(ROUND((L615*J615),4),2)</f>
        <v>0</v>
      </c>
      <c r="L615" s="24">
        <v>0.19</v>
      </c>
      <c r="M615" s="25" t="s">
        <v>18</v>
      </c>
    </row>
    <row r="616" spans="1:13" ht="15" outlineLevel="4" x14ac:dyDescent="0.2">
      <c r="A616" s="26" t="s">
        <v>621</v>
      </c>
      <c r="B616" s="27" t="s">
        <v>622</v>
      </c>
      <c r="C616" s="26"/>
      <c r="D616" s="26"/>
      <c r="E616" s="26"/>
      <c r="F616" s="26"/>
      <c r="G616" s="26"/>
      <c r="H616" s="26"/>
      <c r="I616" s="26"/>
      <c r="J616" s="26"/>
      <c r="K616" s="26"/>
      <c r="L616" s="26"/>
      <c r="M616" s="26"/>
    </row>
    <row r="617" spans="1:13" ht="409.5" outlineLevel="5" x14ac:dyDescent="0.2">
      <c r="A617" s="26"/>
      <c r="B617" s="28" t="s">
        <v>623</v>
      </c>
      <c r="C617" s="26"/>
      <c r="D617" s="26"/>
      <c r="E617" s="26"/>
      <c r="F617" s="26"/>
      <c r="G617" s="26"/>
      <c r="H617" s="26"/>
      <c r="I617" s="26"/>
      <c r="J617" s="26"/>
      <c r="K617" s="26"/>
      <c r="L617" s="26"/>
      <c r="M617" s="26"/>
    </row>
    <row r="618" spans="1:13" ht="15" outlineLevel="5" x14ac:dyDescent="0.2">
      <c r="A618" s="29"/>
      <c r="B618" s="29"/>
      <c r="C618" s="29" t="s">
        <v>25</v>
      </c>
      <c r="D618" s="30"/>
      <c r="E618" s="31" t="s">
        <v>26</v>
      </c>
      <c r="F618" s="29"/>
      <c r="G618" s="32">
        <v>0</v>
      </c>
      <c r="H618" s="33">
        <f>IF((TRIM(M618)="Ja"),ROUND(ROUND((G618*D618),4),2),0)</f>
        <v>0</v>
      </c>
      <c r="I618" s="33">
        <f>ROUND(ROUND((L618*H618),4),2)</f>
        <v>0</v>
      </c>
      <c r="J618" s="34"/>
      <c r="K618" s="33">
        <f>ROUND(ROUND((L618*J618),4),2)</f>
        <v>0</v>
      </c>
      <c r="L618" s="35">
        <v>0.19</v>
      </c>
      <c r="M618" s="36" t="s">
        <v>18</v>
      </c>
    </row>
    <row r="619" spans="1:13" ht="15" outlineLevel="4" x14ac:dyDescent="0.2">
      <c r="A619" s="26" t="s">
        <v>624</v>
      </c>
      <c r="B619" s="27" t="s">
        <v>625</v>
      </c>
      <c r="C619" s="26"/>
      <c r="D619" s="26"/>
      <c r="E619" s="26"/>
      <c r="F619" s="26"/>
      <c r="G619" s="26"/>
      <c r="H619" s="26"/>
      <c r="I619" s="26"/>
      <c r="J619" s="26"/>
      <c r="K619" s="26"/>
      <c r="L619" s="26"/>
      <c r="M619" s="26"/>
    </row>
    <row r="620" spans="1:13" ht="409.5" outlineLevel="5" x14ac:dyDescent="0.2">
      <c r="A620" s="26"/>
      <c r="B620" s="28" t="s">
        <v>626</v>
      </c>
      <c r="C620" s="26"/>
      <c r="D620" s="26"/>
      <c r="E620" s="26"/>
      <c r="F620" s="26"/>
      <c r="G620" s="26"/>
      <c r="H620" s="26"/>
      <c r="I620" s="26"/>
      <c r="J620" s="26"/>
      <c r="K620" s="26"/>
      <c r="L620" s="26"/>
      <c r="M620" s="26"/>
    </row>
    <row r="621" spans="1:13" ht="15" outlineLevel="5" x14ac:dyDescent="0.2">
      <c r="A621" s="29"/>
      <c r="B621" s="29"/>
      <c r="C621" s="29" t="s">
        <v>25</v>
      </c>
      <c r="D621" s="30"/>
      <c r="E621" s="31" t="s">
        <v>26</v>
      </c>
      <c r="F621" s="29"/>
      <c r="G621" s="32">
        <v>0</v>
      </c>
      <c r="H621" s="33">
        <f>IF((TRIM(M621)="Ja"),ROUND(ROUND((G621*D621),4),2),0)</f>
        <v>0</v>
      </c>
      <c r="I621" s="33">
        <f>ROUND(ROUND((L621*H621),4),2)</f>
        <v>0</v>
      </c>
      <c r="J621" s="34"/>
      <c r="K621" s="33">
        <f>ROUND(ROUND((L621*J621),4),2)</f>
        <v>0</v>
      </c>
      <c r="L621" s="35">
        <v>0.19</v>
      </c>
      <c r="M621" s="36" t="s">
        <v>18</v>
      </c>
    </row>
    <row r="622" spans="1:13" ht="15" outlineLevel="4" x14ac:dyDescent="0.2">
      <c r="A622" s="26" t="s">
        <v>627</v>
      </c>
      <c r="B622" s="27" t="s">
        <v>628</v>
      </c>
      <c r="C622" s="26"/>
      <c r="D622" s="26"/>
      <c r="E622" s="26"/>
      <c r="F622" s="26"/>
      <c r="G622" s="26"/>
      <c r="H622" s="26"/>
      <c r="I622" s="26"/>
      <c r="J622" s="26"/>
      <c r="K622" s="26"/>
      <c r="L622" s="26"/>
      <c r="M622" s="26"/>
    </row>
    <row r="623" spans="1:13" ht="409.5" outlineLevel="5" x14ac:dyDescent="0.2">
      <c r="A623" s="26"/>
      <c r="B623" s="28" t="s">
        <v>629</v>
      </c>
      <c r="C623" s="26"/>
      <c r="D623" s="26"/>
      <c r="E623" s="26"/>
      <c r="F623" s="26"/>
      <c r="G623" s="26"/>
      <c r="H623" s="26"/>
      <c r="I623" s="26"/>
      <c r="J623" s="26"/>
      <c r="K623" s="26"/>
      <c r="L623" s="26"/>
      <c r="M623" s="26"/>
    </row>
    <row r="624" spans="1:13" ht="15" outlineLevel="5" x14ac:dyDescent="0.2">
      <c r="A624" s="29"/>
      <c r="B624" s="29"/>
      <c r="C624" s="29" t="s">
        <v>25</v>
      </c>
      <c r="D624" s="30"/>
      <c r="E624" s="31" t="s">
        <v>26</v>
      </c>
      <c r="F624" s="29"/>
      <c r="G624" s="32">
        <v>0</v>
      </c>
      <c r="H624" s="33">
        <f>IF((TRIM(M624)="Ja"),ROUND(ROUND((G624*D624),4),2),0)</f>
        <v>0</v>
      </c>
      <c r="I624" s="33">
        <f>ROUND(ROUND((L624*H624),4),2)</f>
        <v>0</v>
      </c>
      <c r="J624" s="34"/>
      <c r="K624" s="33">
        <f>ROUND(ROUND((L624*J624),4),2)</f>
        <v>0</v>
      </c>
      <c r="L624" s="35">
        <v>0.19</v>
      </c>
      <c r="M624" s="36" t="s">
        <v>18</v>
      </c>
    </row>
    <row r="625" spans="1:13" ht="15" outlineLevel="4" x14ac:dyDescent="0.2">
      <c r="A625" s="26" t="s">
        <v>630</v>
      </c>
      <c r="B625" s="27" t="s">
        <v>631</v>
      </c>
      <c r="C625" s="26"/>
      <c r="D625" s="26"/>
      <c r="E625" s="26"/>
      <c r="F625" s="26"/>
      <c r="G625" s="26"/>
      <c r="H625" s="26"/>
      <c r="I625" s="26"/>
      <c r="J625" s="26"/>
      <c r="K625" s="26"/>
      <c r="L625" s="26"/>
      <c r="M625" s="26"/>
    </row>
    <row r="626" spans="1:13" ht="409.5" outlineLevel="5" x14ac:dyDescent="0.2">
      <c r="A626" s="26"/>
      <c r="B626" s="28" t="s">
        <v>632</v>
      </c>
      <c r="C626" s="26"/>
      <c r="D626" s="26"/>
      <c r="E626" s="26"/>
      <c r="F626" s="26"/>
      <c r="G626" s="26"/>
      <c r="H626" s="26"/>
      <c r="I626" s="26"/>
      <c r="J626" s="26"/>
      <c r="K626" s="26"/>
      <c r="L626" s="26"/>
      <c r="M626" s="26"/>
    </row>
    <row r="627" spans="1:13" ht="15" outlineLevel="5" x14ac:dyDescent="0.2">
      <c r="A627" s="29"/>
      <c r="B627" s="29"/>
      <c r="C627" s="29" t="s">
        <v>25</v>
      </c>
      <c r="D627" s="30"/>
      <c r="E627" s="31" t="s">
        <v>26</v>
      </c>
      <c r="F627" s="29"/>
      <c r="G627" s="32">
        <v>0</v>
      </c>
      <c r="H627" s="33">
        <f>IF((TRIM(M627)="Ja"),ROUND(ROUND((G627*D627),4),2),0)</f>
        <v>0</v>
      </c>
      <c r="I627" s="33">
        <f>ROUND(ROUND((L627*H627),4),2)</f>
        <v>0</v>
      </c>
      <c r="J627" s="34"/>
      <c r="K627" s="33">
        <f>ROUND(ROUND((L627*J627),4),2)</f>
        <v>0</v>
      </c>
      <c r="L627" s="35">
        <v>0.19</v>
      </c>
      <c r="M627" s="36" t="s">
        <v>18</v>
      </c>
    </row>
    <row r="628" spans="1:13" ht="15" outlineLevel="4" x14ac:dyDescent="0.2">
      <c r="A628" s="26" t="s">
        <v>633</v>
      </c>
      <c r="B628" s="27" t="s">
        <v>634</v>
      </c>
      <c r="C628" s="26"/>
      <c r="D628" s="26"/>
      <c r="E628" s="26"/>
      <c r="F628" s="26"/>
      <c r="G628" s="26"/>
      <c r="H628" s="26"/>
      <c r="I628" s="26"/>
      <c r="J628" s="26"/>
      <c r="K628" s="26"/>
      <c r="L628" s="26"/>
      <c r="M628" s="26"/>
    </row>
    <row r="629" spans="1:13" ht="409.5" outlineLevel="5" x14ac:dyDescent="0.2">
      <c r="A629" s="26"/>
      <c r="B629" s="28" t="s">
        <v>635</v>
      </c>
      <c r="C629" s="26"/>
      <c r="D629" s="26"/>
      <c r="E629" s="26"/>
      <c r="F629" s="26"/>
      <c r="G629" s="26"/>
      <c r="H629" s="26"/>
      <c r="I629" s="26"/>
      <c r="J629" s="26"/>
      <c r="K629" s="26"/>
      <c r="L629" s="26"/>
      <c r="M629" s="26"/>
    </row>
    <row r="630" spans="1:13" ht="15" outlineLevel="5" x14ac:dyDescent="0.2">
      <c r="A630" s="29"/>
      <c r="B630" s="29"/>
      <c r="C630" s="29" t="s">
        <v>25</v>
      </c>
      <c r="D630" s="30"/>
      <c r="E630" s="31" t="s">
        <v>26</v>
      </c>
      <c r="F630" s="29"/>
      <c r="G630" s="32">
        <v>0</v>
      </c>
      <c r="H630" s="33">
        <f>IF((TRIM(M630)="Ja"),ROUND(ROUND((G630*D630),4),2),0)</f>
        <v>0</v>
      </c>
      <c r="I630" s="33">
        <f>ROUND(ROUND((L630*H630),4),2)</f>
        <v>0</v>
      </c>
      <c r="J630" s="34"/>
      <c r="K630" s="33">
        <f>ROUND(ROUND((L630*J630),4),2)</f>
        <v>0</v>
      </c>
      <c r="L630" s="35">
        <v>0.19</v>
      </c>
      <c r="M630" s="36" t="s">
        <v>18</v>
      </c>
    </row>
    <row r="631" spans="1:13" ht="15" outlineLevel="4" x14ac:dyDescent="0.2">
      <c r="A631" s="26" t="s">
        <v>636</v>
      </c>
      <c r="B631" s="27" t="s">
        <v>637</v>
      </c>
      <c r="C631" s="26"/>
      <c r="D631" s="26"/>
      <c r="E631" s="26"/>
      <c r="F631" s="26"/>
      <c r="G631" s="26"/>
      <c r="H631" s="26"/>
      <c r="I631" s="26"/>
      <c r="J631" s="26"/>
      <c r="K631" s="26"/>
      <c r="L631" s="26"/>
      <c r="M631" s="26"/>
    </row>
    <row r="632" spans="1:13" ht="409.5" outlineLevel="5" x14ac:dyDescent="0.2">
      <c r="A632" s="26"/>
      <c r="B632" s="28" t="s">
        <v>638</v>
      </c>
      <c r="C632" s="26"/>
      <c r="D632" s="26"/>
      <c r="E632" s="26"/>
      <c r="F632" s="26"/>
      <c r="G632" s="26"/>
      <c r="H632" s="26"/>
      <c r="I632" s="26"/>
      <c r="J632" s="26"/>
      <c r="K632" s="26"/>
      <c r="L632" s="26"/>
      <c r="M632" s="26"/>
    </row>
    <row r="633" spans="1:13" ht="15" outlineLevel="5" x14ac:dyDescent="0.2">
      <c r="A633" s="29"/>
      <c r="B633" s="29"/>
      <c r="C633" s="29" t="s">
        <v>25</v>
      </c>
      <c r="D633" s="30"/>
      <c r="E633" s="31" t="s">
        <v>26</v>
      </c>
      <c r="F633" s="29"/>
      <c r="G633" s="32">
        <v>0</v>
      </c>
      <c r="H633" s="33">
        <f>IF((TRIM(M633)="Ja"),ROUND(ROUND((G633*D633),4),2),0)</f>
        <v>0</v>
      </c>
      <c r="I633" s="33">
        <f>ROUND(ROUND((L633*H633),4),2)</f>
        <v>0</v>
      </c>
      <c r="J633" s="34"/>
      <c r="K633" s="33">
        <f>ROUND(ROUND((L633*J633),4),2)</f>
        <v>0</v>
      </c>
      <c r="L633" s="35">
        <v>0.19</v>
      </c>
      <c r="M633" s="36" t="s">
        <v>18</v>
      </c>
    </row>
    <row r="634" spans="1:13" ht="15" outlineLevel="4" x14ac:dyDescent="0.2">
      <c r="A634" s="26" t="s">
        <v>639</v>
      </c>
      <c r="B634" s="27" t="s">
        <v>640</v>
      </c>
      <c r="C634" s="26"/>
      <c r="D634" s="26"/>
      <c r="E634" s="26"/>
      <c r="F634" s="26"/>
      <c r="G634" s="26"/>
      <c r="H634" s="26"/>
      <c r="I634" s="26"/>
      <c r="J634" s="26"/>
      <c r="K634" s="26"/>
      <c r="L634" s="26"/>
      <c r="M634" s="26"/>
    </row>
    <row r="635" spans="1:13" ht="409.5" outlineLevel="5" x14ac:dyDescent="0.2">
      <c r="A635" s="26"/>
      <c r="B635" s="28" t="s">
        <v>641</v>
      </c>
      <c r="C635" s="26"/>
      <c r="D635" s="26"/>
      <c r="E635" s="26"/>
      <c r="F635" s="26"/>
      <c r="G635" s="26"/>
      <c r="H635" s="26"/>
      <c r="I635" s="26"/>
      <c r="J635" s="26"/>
      <c r="K635" s="26"/>
      <c r="L635" s="26"/>
      <c r="M635" s="26"/>
    </row>
    <row r="636" spans="1:13" ht="15" outlineLevel="5" x14ac:dyDescent="0.2">
      <c r="A636" s="29"/>
      <c r="B636" s="29"/>
      <c r="C636" s="29" t="s">
        <v>25</v>
      </c>
      <c r="D636" s="30"/>
      <c r="E636" s="31" t="s">
        <v>26</v>
      </c>
      <c r="F636" s="29"/>
      <c r="G636" s="32">
        <v>0</v>
      </c>
      <c r="H636" s="33">
        <f>IF((TRIM(M636)="Ja"),ROUND(ROUND((G636*D636),4),2),0)</f>
        <v>0</v>
      </c>
      <c r="I636" s="33">
        <f>ROUND(ROUND((L636*H636),4),2)</f>
        <v>0</v>
      </c>
      <c r="J636" s="34"/>
      <c r="K636" s="33">
        <f>ROUND(ROUND((L636*J636),4),2)</f>
        <v>0</v>
      </c>
      <c r="L636" s="35">
        <v>0.19</v>
      </c>
      <c r="M636" s="36" t="s">
        <v>18</v>
      </c>
    </row>
    <row r="637" spans="1:13" ht="15" outlineLevel="4" x14ac:dyDescent="0.2">
      <c r="A637" s="26" t="s">
        <v>642</v>
      </c>
      <c r="B637" s="27" t="s">
        <v>643</v>
      </c>
      <c r="C637" s="26"/>
      <c r="D637" s="26"/>
      <c r="E637" s="26"/>
      <c r="F637" s="26"/>
      <c r="G637" s="26"/>
      <c r="H637" s="26"/>
      <c r="I637" s="26"/>
      <c r="J637" s="26"/>
      <c r="K637" s="26"/>
      <c r="L637" s="26"/>
      <c r="M637" s="26"/>
    </row>
    <row r="638" spans="1:13" ht="409.5" outlineLevel="5" x14ac:dyDescent="0.2">
      <c r="A638" s="26"/>
      <c r="B638" s="28" t="s">
        <v>644</v>
      </c>
      <c r="C638" s="26"/>
      <c r="D638" s="26"/>
      <c r="E638" s="26"/>
      <c r="F638" s="26"/>
      <c r="G638" s="26"/>
      <c r="H638" s="26"/>
      <c r="I638" s="26"/>
      <c r="J638" s="26"/>
      <c r="K638" s="26"/>
      <c r="L638" s="26"/>
      <c r="M638" s="26"/>
    </row>
    <row r="639" spans="1:13" ht="15" outlineLevel="5" x14ac:dyDescent="0.2">
      <c r="A639" s="29"/>
      <c r="B639" s="29"/>
      <c r="C639" s="29" t="s">
        <v>25</v>
      </c>
      <c r="D639" s="30"/>
      <c r="E639" s="31" t="s">
        <v>26</v>
      </c>
      <c r="F639" s="29"/>
      <c r="G639" s="32">
        <v>0</v>
      </c>
      <c r="H639" s="33">
        <f>IF((TRIM(M639)="Ja"),ROUND(ROUND((G639*D639),4),2),0)</f>
        <v>0</v>
      </c>
      <c r="I639" s="33">
        <f>ROUND(ROUND((L639*H639),4),2)</f>
        <v>0</v>
      </c>
      <c r="J639" s="34"/>
      <c r="K639" s="33">
        <f>ROUND(ROUND((L639*J639),4),2)</f>
        <v>0</v>
      </c>
      <c r="L639" s="35">
        <v>0.19</v>
      </c>
      <c r="M639" s="36" t="s">
        <v>18</v>
      </c>
    </row>
    <row r="640" spans="1:13" ht="15" outlineLevel="4" x14ac:dyDescent="0.2">
      <c r="A640" s="26" t="s">
        <v>645</v>
      </c>
      <c r="B640" s="27" t="s">
        <v>646</v>
      </c>
      <c r="C640" s="26"/>
      <c r="D640" s="26"/>
      <c r="E640" s="26"/>
      <c r="F640" s="26"/>
      <c r="G640" s="26"/>
      <c r="H640" s="26"/>
      <c r="I640" s="26"/>
      <c r="J640" s="26"/>
      <c r="K640" s="26"/>
      <c r="L640" s="26"/>
      <c r="M640" s="26"/>
    </row>
    <row r="641" spans="1:13" ht="409.5" outlineLevel="5" x14ac:dyDescent="0.2">
      <c r="A641" s="26"/>
      <c r="B641" s="28" t="s">
        <v>647</v>
      </c>
      <c r="C641" s="26"/>
      <c r="D641" s="26"/>
      <c r="E641" s="26"/>
      <c r="F641" s="26"/>
      <c r="G641" s="26"/>
      <c r="H641" s="26"/>
      <c r="I641" s="26"/>
      <c r="J641" s="26"/>
      <c r="K641" s="26"/>
      <c r="L641" s="26"/>
      <c r="M641" s="26"/>
    </row>
    <row r="642" spans="1:13" ht="15" outlineLevel="5" x14ac:dyDescent="0.2">
      <c r="A642" s="29"/>
      <c r="B642" s="29"/>
      <c r="C642" s="29" t="s">
        <v>25</v>
      </c>
      <c r="D642" s="30"/>
      <c r="E642" s="31" t="s">
        <v>26</v>
      </c>
      <c r="F642" s="29"/>
      <c r="G642" s="32">
        <v>0</v>
      </c>
      <c r="H642" s="33">
        <f>IF((TRIM(M642)="Ja"),ROUND(ROUND((G642*D642),4),2),0)</f>
        <v>0</v>
      </c>
      <c r="I642" s="33">
        <f>ROUND(ROUND((L642*H642),4),2)</f>
        <v>0</v>
      </c>
      <c r="J642" s="34"/>
      <c r="K642" s="33">
        <f>ROUND(ROUND((L642*J642),4),2)</f>
        <v>0</v>
      </c>
      <c r="L642" s="35">
        <v>0.19</v>
      </c>
      <c r="M642" s="36" t="s">
        <v>18</v>
      </c>
    </row>
    <row r="643" spans="1:13" ht="15" outlineLevel="4" x14ac:dyDescent="0.2">
      <c r="A643" s="26" t="s">
        <v>648</v>
      </c>
      <c r="B643" s="27" t="s">
        <v>649</v>
      </c>
      <c r="C643" s="26"/>
      <c r="D643" s="26"/>
      <c r="E643" s="26"/>
      <c r="F643" s="26"/>
      <c r="G643" s="26"/>
      <c r="H643" s="26"/>
      <c r="I643" s="26"/>
      <c r="J643" s="26"/>
      <c r="K643" s="26"/>
      <c r="L643" s="26"/>
      <c r="M643" s="26"/>
    </row>
    <row r="644" spans="1:13" ht="409.5" outlineLevel="5" x14ac:dyDescent="0.2">
      <c r="A644" s="26"/>
      <c r="B644" s="28" t="s">
        <v>650</v>
      </c>
      <c r="C644" s="26"/>
      <c r="D644" s="26"/>
      <c r="E644" s="26"/>
      <c r="F644" s="26"/>
      <c r="G644" s="26"/>
      <c r="H644" s="26"/>
      <c r="I644" s="26"/>
      <c r="J644" s="26"/>
      <c r="K644" s="26"/>
      <c r="L644" s="26"/>
      <c r="M644" s="26"/>
    </row>
    <row r="645" spans="1:13" ht="15" outlineLevel="5" x14ac:dyDescent="0.2">
      <c r="A645" s="29"/>
      <c r="B645" s="29"/>
      <c r="C645" s="29" t="s">
        <v>25</v>
      </c>
      <c r="D645" s="30"/>
      <c r="E645" s="31" t="s">
        <v>26</v>
      </c>
      <c r="F645" s="29"/>
      <c r="G645" s="32">
        <v>0</v>
      </c>
      <c r="H645" s="33">
        <f>IF((TRIM(M645)="Ja"),ROUND(ROUND((G645*D645),4),2),0)</f>
        <v>0</v>
      </c>
      <c r="I645" s="33">
        <f>ROUND(ROUND((L645*H645),4),2)</f>
        <v>0</v>
      </c>
      <c r="J645" s="34"/>
      <c r="K645" s="33">
        <f>ROUND(ROUND((L645*J645),4),2)</f>
        <v>0</v>
      </c>
      <c r="L645" s="35">
        <v>0.19</v>
      </c>
      <c r="M645" s="36" t="s">
        <v>18</v>
      </c>
    </row>
    <row r="646" spans="1:13" ht="15" outlineLevel="4" x14ac:dyDescent="0.2">
      <c r="A646" s="26" t="s">
        <v>651</v>
      </c>
      <c r="B646" s="27" t="s">
        <v>652</v>
      </c>
      <c r="C646" s="26"/>
      <c r="D646" s="26"/>
      <c r="E646" s="26"/>
      <c r="F646" s="26"/>
      <c r="G646" s="26"/>
      <c r="H646" s="26"/>
      <c r="I646" s="26"/>
      <c r="J646" s="26"/>
      <c r="K646" s="26"/>
      <c r="L646" s="26"/>
      <c r="M646" s="26"/>
    </row>
    <row r="647" spans="1:13" ht="409.5" outlineLevel="5" x14ac:dyDescent="0.2">
      <c r="A647" s="26"/>
      <c r="B647" s="28" t="s">
        <v>653</v>
      </c>
      <c r="C647" s="26"/>
      <c r="D647" s="26"/>
      <c r="E647" s="26"/>
      <c r="F647" s="26"/>
      <c r="G647" s="26"/>
      <c r="H647" s="26"/>
      <c r="I647" s="26"/>
      <c r="J647" s="26"/>
      <c r="K647" s="26"/>
      <c r="L647" s="26"/>
      <c r="M647" s="26"/>
    </row>
    <row r="648" spans="1:13" ht="15" outlineLevel="5" x14ac:dyDescent="0.2">
      <c r="A648" s="29"/>
      <c r="B648" s="29"/>
      <c r="C648" s="29" t="s">
        <v>25</v>
      </c>
      <c r="D648" s="30"/>
      <c r="E648" s="31" t="s">
        <v>26</v>
      </c>
      <c r="F648" s="29"/>
      <c r="G648" s="32">
        <v>0</v>
      </c>
      <c r="H648" s="33">
        <f>IF((TRIM(M648)="Ja"),ROUND(ROUND((G648*D648),4),2),0)</f>
        <v>0</v>
      </c>
      <c r="I648" s="33">
        <f>ROUND(ROUND((L648*H648),4),2)</f>
        <v>0</v>
      </c>
      <c r="J648" s="34"/>
      <c r="K648" s="33">
        <f>ROUND(ROUND((L648*J648),4),2)</f>
        <v>0</v>
      </c>
      <c r="L648" s="35">
        <v>0.19</v>
      </c>
      <c r="M648" s="36" t="s">
        <v>18</v>
      </c>
    </row>
    <row r="649" spans="1:13" ht="15" outlineLevel="4" x14ac:dyDescent="0.2">
      <c r="A649" s="26" t="s">
        <v>654</v>
      </c>
      <c r="B649" s="27" t="s">
        <v>655</v>
      </c>
      <c r="C649" s="26"/>
      <c r="D649" s="26"/>
      <c r="E649" s="26"/>
      <c r="F649" s="26"/>
      <c r="G649" s="26"/>
      <c r="H649" s="26"/>
      <c r="I649" s="26"/>
      <c r="J649" s="26"/>
      <c r="K649" s="26"/>
      <c r="L649" s="26"/>
      <c r="M649" s="26"/>
    </row>
    <row r="650" spans="1:13" ht="409.5" outlineLevel="5" x14ac:dyDescent="0.2">
      <c r="A650" s="26"/>
      <c r="B650" s="28" t="s">
        <v>656</v>
      </c>
      <c r="C650" s="26"/>
      <c r="D650" s="26"/>
      <c r="E650" s="26"/>
      <c r="F650" s="26"/>
      <c r="G650" s="26"/>
      <c r="H650" s="26"/>
      <c r="I650" s="26"/>
      <c r="J650" s="26"/>
      <c r="K650" s="26"/>
      <c r="L650" s="26"/>
      <c r="M650" s="26"/>
    </row>
    <row r="651" spans="1:13" ht="15" outlineLevel="5" x14ac:dyDescent="0.2">
      <c r="A651" s="29"/>
      <c r="B651" s="29"/>
      <c r="C651" s="29" t="s">
        <v>25</v>
      </c>
      <c r="D651" s="30"/>
      <c r="E651" s="31" t="s">
        <v>26</v>
      </c>
      <c r="F651" s="29"/>
      <c r="G651" s="32">
        <v>0</v>
      </c>
      <c r="H651" s="33">
        <f>IF((TRIM(M651)="Ja"),ROUND(ROUND((G651*D651),4),2),0)</f>
        <v>0</v>
      </c>
      <c r="I651" s="33">
        <f>ROUND(ROUND((L651*H651),4),2)</f>
        <v>0</v>
      </c>
      <c r="J651" s="34"/>
      <c r="K651" s="33">
        <f>ROUND(ROUND((L651*J651),4),2)</f>
        <v>0</v>
      </c>
      <c r="L651" s="35">
        <v>0.19</v>
      </c>
      <c r="M651" s="36" t="s">
        <v>18</v>
      </c>
    </row>
    <row r="652" spans="1:13" ht="15" outlineLevel="4" x14ac:dyDescent="0.2">
      <c r="A652" s="26" t="s">
        <v>657</v>
      </c>
      <c r="B652" s="27" t="s">
        <v>327</v>
      </c>
      <c r="C652" s="26"/>
      <c r="D652" s="26"/>
      <c r="E652" s="26"/>
      <c r="F652" s="26"/>
      <c r="G652" s="26"/>
      <c r="H652" s="26"/>
      <c r="I652" s="26"/>
      <c r="J652" s="26"/>
      <c r="K652" s="26"/>
      <c r="L652" s="26"/>
      <c r="M652" s="26"/>
    </row>
    <row r="653" spans="1:13" ht="409.5" outlineLevel="5" x14ac:dyDescent="0.2">
      <c r="A653" s="26"/>
      <c r="B653" s="28" t="s">
        <v>658</v>
      </c>
      <c r="C653" s="26"/>
      <c r="D653" s="26"/>
      <c r="E653" s="26"/>
      <c r="F653" s="26"/>
      <c r="G653" s="26"/>
      <c r="H653" s="26"/>
      <c r="I653" s="26"/>
      <c r="J653" s="26"/>
      <c r="K653" s="26"/>
      <c r="L653" s="26"/>
      <c r="M653" s="26"/>
    </row>
    <row r="654" spans="1:13" ht="15" outlineLevel="5" x14ac:dyDescent="0.2">
      <c r="A654" s="29"/>
      <c r="B654" s="29"/>
      <c r="C654" s="29" t="s">
        <v>25</v>
      </c>
      <c r="D654" s="30"/>
      <c r="E654" s="31" t="s">
        <v>26</v>
      </c>
      <c r="F654" s="29"/>
      <c r="G654" s="32">
        <v>0</v>
      </c>
      <c r="H654" s="33">
        <f>IF((TRIM(M654)="Ja"),ROUND(ROUND((G654*D654),4),2),0)</f>
        <v>0</v>
      </c>
      <c r="I654" s="33">
        <f>ROUND(ROUND((L654*H654),4),2)</f>
        <v>0</v>
      </c>
      <c r="J654" s="34"/>
      <c r="K654" s="33">
        <f>ROUND(ROUND((L654*J654),4),2)</f>
        <v>0</v>
      </c>
      <c r="L654" s="35">
        <v>0.19</v>
      </c>
      <c r="M654" s="36" t="s">
        <v>18</v>
      </c>
    </row>
    <row r="655" spans="1:13" ht="15" outlineLevel="4" x14ac:dyDescent="0.2">
      <c r="A655" s="26" t="s">
        <v>659</v>
      </c>
      <c r="B655" s="27" t="s">
        <v>342</v>
      </c>
      <c r="C655" s="26"/>
      <c r="D655" s="26"/>
      <c r="E655" s="26"/>
      <c r="F655" s="26"/>
      <c r="G655" s="26"/>
      <c r="H655" s="26"/>
      <c r="I655" s="26"/>
      <c r="J655" s="26"/>
      <c r="K655" s="26"/>
      <c r="L655" s="26"/>
      <c r="M655" s="26"/>
    </row>
    <row r="656" spans="1:13" ht="409.5" outlineLevel="5" x14ac:dyDescent="0.2">
      <c r="A656" s="26"/>
      <c r="B656" s="28" t="s">
        <v>343</v>
      </c>
      <c r="C656" s="26"/>
      <c r="D656" s="26"/>
      <c r="E656" s="26"/>
      <c r="F656" s="26"/>
      <c r="G656" s="26"/>
      <c r="H656" s="26"/>
      <c r="I656" s="26"/>
      <c r="J656" s="26"/>
      <c r="K656" s="26"/>
      <c r="L656" s="26"/>
      <c r="M656" s="26"/>
    </row>
    <row r="657" spans="1:13" ht="15" outlineLevel="5" x14ac:dyDescent="0.2">
      <c r="A657" s="29"/>
      <c r="B657" s="29"/>
      <c r="C657" s="29" t="s">
        <v>25</v>
      </c>
      <c r="D657" s="30"/>
      <c r="E657" s="31" t="s">
        <v>26</v>
      </c>
      <c r="F657" s="29"/>
      <c r="G657" s="32">
        <v>0</v>
      </c>
      <c r="H657" s="33">
        <f>IF((TRIM(M657)="Ja"),ROUND(ROUND((G657*D657),4),2),0)</f>
        <v>0</v>
      </c>
      <c r="I657" s="33">
        <f>ROUND(ROUND((L657*H657),4),2)</f>
        <v>0</v>
      </c>
      <c r="J657" s="34"/>
      <c r="K657" s="33">
        <f>ROUND(ROUND((L657*J657),4),2)</f>
        <v>0</v>
      </c>
      <c r="L657" s="35">
        <v>0.19</v>
      </c>
      <c r="M657" s="36" t="s">
        <v>18</v>
      </c>
    </row>
    <row r="658" spans="1:13" ht="15" outlineLevel="4" x14ac:dyDescent="0.2">
      <c r="A658" s="26" t="s">
        <v>660</v>
      </c>
      <c r="B658" s="27" t="s">
        <v>345</v>
      </c>
      <c r="C658" s="26"/>
      <c r="D658" s="26"/>
      <c r="E658" s="26"/>
      <c r="F658" s="26"/>
      <c r="G658" s="26"/>
      <c r="H658" s="26"/>
      <c r="I658" s="26"/>
      <c r="J658" s="26"/>
      <c r="K658" s="26"/>
      <c r="L658" s="26"/>
      <c r="M658" s="26"/>
    </row>
    <row r="659" spans="1:13" ht="409.5" outlineLevel="5" x14ac:dyDescent="0.2">
      <c r="A659" s="26"/>
      <c r="B659" s="28" t="s">
        <v>346</v>
      </c>
      <c r="C659" s="26"/>
      <c r="D659" s="26"/>
      <c r="E659" s="26"/>
      <c r="F659" s="26"/>
      <c r="G659" s="26"/>
      <c r="H659" s="26"/>
      <c r="I659" s="26"/>
      <c r="J659" s="26"/>
      <c r="K659" s="26"/>
      <c r="L659" s="26"/>
      <c r="M659" s="26"/>
    </row>
    <row r="660" spans="1:13" ht="15" outlineLevel="5" x14ac:dyDescent="0.2">
      <c r="A660" s="29"/>
      <c r="B660" s="29"/>
      <c r="C660" s="29" t="s">
        <v>25</v>
      </c>
      <c r="D660" s="30"/>
      <c r="E660" s="31" t="s">
        <v>26</v>
      </c>
      <c r="F660" s="29"/>
      <c r="G660" s="32">
        <v>0</v>
      </c>
      <c r="H660" s="33">
        <f>IF((TRIM(M660)="Ja"),ROUND(ROUND((G660*D660),4),2),0)</f>
        <v>0</v>
      </c>
      <c r="I660" s="33">
        <f>ROUND(ROUND((L660*H660),4),2)</f>
        <v>0</v>
      </c>
      <c r="J660" s="34"/>
      <c r="K660" s="33">
        <f>ROUND(ROUND((L660*J660),4),2)</f>
        <v>0</v>
      </c>
      <c r="L660" s="35">
        <v>0.19</v>
      </c>
      <c r="M660" s="36" t="s">
        <v>18</v>
      </c>
    </row>
    <row r="661" spans="1:13" ht="15" outlineLevel="4" x14ac:dyDescent="0.2">
      <c r="A661" s="26" t="s">
        <v>661</v>
      </c>
      <c r="B661" s="27" t="s">
        <v>321</v>
      </c>
      <c r="C661" s="26"/>
      <c r="D661" s="26"/>
      <c r="E661" s="26"/>
      <c r="F661" s="26"/>
      <c r="G661" s="26"/>
      <c r="H661" s="26"/>
      <c r="I661" s="26"/>
      <c r="J661" s="26"/>
      <c r="K661" s="26"/>
      <c r="L661" s="26"/>
      <c r="M661" s="26"/>
    </row>
    <row r="662" spans="1:13" ht="409.5" outlineLevel="5" x14ac:dyDescent="0.2">
      <c r="A662" s="26"/>
      <c r="B662" s="28" t="s">
        <v>662</v>
      </c>
      <c r="C662" s="26"/>
      <c r="D662" s="26"/>
      <c r="E662" s="26"/>
      <c r="F662" s="26"/>
      <c r="G662" s="26"/>
      <c r="H662" s="26"/>
      <c r="I662" s="26"/>
      <c r="J662" s="26"/>
      <c r="K662" s="26"/>
      <c r="L662" s="26"/>
      <c r="M662" s="26"/>
    </row>
    <row r="663" spans="1:13" ht="15" outlineLevel="5" x14ac:dyDescent="0.2">
      <c r="A663" s="29"/>
      <c r="B663" s="29"/>
      <c r="C663" s="29" t="s">
        <v>25</v>
      </c>
      <c r="D663" s="30"/>
      <c r="E663" s="31" t="s">
        <v>26</v>
      </c>
      <c r="F663" s="29"/>
      <c r="G663" s="32">
        <v>0</v>
      </c>
      <c r="H663" s="33">
        <f>IF((TRIM(M663)="Ja"),ROUND(ROUND((G663*D663),4),2),0)</f>
        <v>0</v>
      </c>
      <c r="I663" s="33">
        <f>ROUND(ROUND((L663*H663),4),2)</f>
        <v>0</v>
      </c>
      <c r="J663" s="34"/>
      <c r="K663" s="33">
        <f>ROUND(ROUND((L663*J663),4),2)</f>
        <v>0</v>
      </c>
      <c r="L663" s="35">
        <v>0.19</v>
      </c>
      <c r="M663" s="36" t="s">
        <v>18</v>
      </c>
    </row>
    <row r="664" spans="1:13" ht="15" outlineLevel="3" x14ac:dyDescent="0.2">
      <c r="A664" s="17" t="s">
        <v>663</v>
      </c>
      <c r="B664" s="18" t="s">
        <v>664</v>
      </c>
      <c r="C664" s="17" t="s">
        <v>620</v>
      </c>
      <c r="D664" s="19"/>
      <c r="E664" s="20"/>
      <c r="F664" s="17"/>
      <c r="G664" s="21"/>
      <c r="H664" s="22">
        <f>IF((TRIM(M664)="Ja"),SUM(H667,H670,H673,H676,H679,H682,H685,H688,H691,H694,H697,H700,H703,H706,H709,H712,H715,H718,H721,H724,H727,H730,H733,H736,H739,H742),0)</f>
        <v>0</v>
      </c>
      <c r="I664" s="22">
        <f>ROUND(ROUND((L664*H664),4),2)</f>
        <v>0</v>
      </c>
      <c r="J664" s="23"/>
      <c r="K664" s="22">
        <f>ROUND(ROUND((L664*J664),4),2)</f>
        <v>0</v>
      </c>
      <c r="L664" s="24">
        <v>0.19</v>
      </c>
      <c r="M664" s="25" t="s">
        <v>18</v>
      </c>
    </row>
    <row r="665" spans="1:13" ht="15" outlineLevel="4" x14ac:dyDescent="0.2">
      <c r="A665" s="26" t="s">
        <v>665</v>
      </c>
      <c r="B665" s="27" t="s">
        <v>666</v>
      </c>
      <c r="C665" s="26"/>
      <c r="D665" s="26"/>
      <c r="E665" s="26"/>
      <c r="F665" s="26"/>
      <c r="G665" s="26"/>
      <c r="H665" s="26"/>
      <c r="I665" s="26"/>
      <c r="J665" s="26"/>
      <c r="K665" s="26"/>
      <c r="L665" s="26"/>
      <c r="M665" s="26"/>
    </row>
    <row r="666" spans="1:13" ht="409.5" outlineLevel="5" x14ac:dyDescent="0.2">
      <c r="A666" s="26"/>
      <c r="B666" s="28" t="s">
        <v>667</v>
      </c>
      <c r="C666" s="26"/>
      <c r="D666" s="26"/>
      <c r="E666" s="26"/>
      <c r="F666" s="26"/>
      <c r="G666" s="26"/>
      <c r="H666" s="26"/>
      <c r="I666" s="26"/>
      <c r="J666" s="26"/>
      <c r="K666" s="26"/>
      <c r="L666" s="26"/>
      <c r="M666" s="26"/>
    </row>
    <row r="667" spans="1:13" ht="15" outlineLevel="5" x14ac:dyDescent="0.2">
      <c r="A667" s="29"/>
      <c r="B667" s="29"/>
      <c r="C667" s="29" t="s">
        <v>25</v>
      </c>
      <c r="D667" s="30"/>
      <c r="E667" s="31" t="s">
        <v>26</v>
      </c>
      <c r="F667" s="29"/>
      <c r="G667" s="32">
        <v>0</v>
      </c>
      <c r="H667" s="33">
        <f>IF((TRIM(M667)="Ja"),ROUND(ROUND((G667*D667),4),2),0)</f>
        <v>0</v>
      </c>
      <c r="I667" s="33">
        <f>ROUND(ROUND((L667*H667),4),2)</f>
        <v>0</v>
      </c>
      <c r="J667" s="34"/>
      <c r="K667" s="33">
        <f>ROUND(ROUND((L667*J667),4),2)</f>
        <v>0</v>
      </c>
      <c r="L667" s="35">
        <v>0.19</v>
      </c>
      <c r="M667" s="36" t="s">
        <v>18</v>
      </c>
    </row>
    <row r="668" spans="1:13" ht="15" outlineLevel="4" x14ac:dyDescent="0.2">
      <c r="A668" s="26" t="s">
        <v>668</v>
      </c>
      <c r="B668" s="27" t="s">
        <v>669</v>
      </c>
      <c r="C668" s="26"/>
      <c r="D668" s="26"/>
      <c r="E668" s="26"/>
      <c r="F668" s="26"/>
      <c r="G668" s="26"/>
      <c r="H668" s="26"/>
      <c r="I668" s="26"/>
      <c r="J668" s="26"/>
      <c r="K668" s="26"/>
      <c r="L668" s="26"/>
      <c r="M668" s="26"/>
    </row>
    <row r="669" spans="1:13" ht="409.5" outlineLevel="5" x14ac:dyDescent="0.2">
      <c r="A669" s="26"/>
      <c r="B669" s="28" t="s">
        <v>670</v>
      </c>
      <c r="C669" s="26"/>
      <c r="D669" s="26"/>
      <c r="E669" s="26"/>
      <c r="F669" s="26"/>
      <c r="G669" s="26"/>
      <c r="H669" s="26"/>
      <c r="I669" s="26"/>
      <c r="J669" s="26"/>
      <c r="K669" s="26"/>
      <c r="L669" s="26"/>
      <c r="M669" s="26"/>
    </row>
    <row r="670" spans="1:13" ht="15" outlineLevel="5" x14ac:dyDescent="0.2">
      <c r="A670" s="29"/>
      <c r="B670" s="29"/>
      <c r="C670" s="29" t="s">
        <v>25</v>
      </c>
      <c r="D670" s="30"/>
      <c r="E670" s="31" t="s">
        <v>26</v>
      </c>
      <c r="F670" s="29"/>
      <c r="G670" s="32">
        <v>0</v>
      </c>
      <c r="H670" s="33">
        <f>IF((TRIM(M670)="Ja"),ROUND(ROUND((G670*D670),4),2),0)</f>
        <v>0</v>
      </c>
      <c r="I670" s="33">
        <f>ROUND(ROUND((L670*H670),4),2)</f>
        <v>0</v>
      </c>
      <c r="J670" s="34"/>
      <c r="K670" s="33">
        <f>ROUND(ROUND((L670*J670),4),2)</f>
        <v>0</v>
      </c>
      <c r="L670" s="35">
        <v>0.19</v>
      </c>
      <c r="M670" s="36" t="s">
        <v>18</v>
      </c>
    </row>
    <row r="671" spans="1:13" ht="15" outlineLevel="4" x14ac:dyDescent="0.2">
      <c r="A671" s="26" t="s">
        <v>671</v>
      </c>
      <c r="B671" s="27" t="s">
        <v>672</v>
      </c>
      <c r="C671" s="26"/>
      <c r="D671" s="26"/>
      <c r="E671" s="26"/>
      <c r="F671" s="26"/>
      <c r="G671" s="26"/>
      <c r="H671" s="26"/>
      <c r="I671" s="26"/>
      <c r="J671" s="26"/>
      <c r="K671" s="26"/>
      <c r="L671" s="26"/>
      <c r="M671" s="26"/>
    </row>
    <row r="672" spans="1:13" ht="409.5" outlineLevel="5" x14ac:dyDescent="0.2">
      <c r="A672" s="26"/>
      <c r="B672" s="28" t="s">
        <v>673</v>
      </c>
      <c r="C672" s="26"/>
      <c r="D672" s="26"/>
      <c r="E672" s="26"/>
      <c r="F672" s="26"/>
      <c r="G672" s="26"/>
      <c r="H672" s="26"/>
      <c r="I672" s="26"/>
      <c r="J672" s="26"/>
      <c r="K672" s="26"/>
      <c r="L672" s="26"/>
      <c r="M672" s="26"/>
    </row>
    <row r="673" spans="1:13" ht="15" outlineLevel="5" x14ac:dyDescent="0.2">
      <c r="A673" s="29"/>
      <c r="B673" s="29"/>
      <c r="C673" s="29" t="s">
        <v>25</v>
      </c>
      <c r="D673" s="30"/>
      <c r="E673" s="31" t="s">
        <v>26</v>
      </c>
      <c r="F673" s="29"/>
      <c r="G673" s="32">
        <v>0</v>
      </c>
      <c r="H673" s="33">
        <f>IF((TRIM(M673)="Ja"),ROUND(ROUND((G673*D673),4),2),0)</f>
        <v>0</v>
      </c>
      <c r="I673" s="33">
        <f>ROUND(ROUND((L673*H673),4),2)</f>
        <v>0</v>
      </c>
      <c r="J673" s="34"/>
      <c r="K673" s="33">
        <f>ROUND(ROUND((L673*J673),4),2)</f>
        <v>0</v>
      </c>
      <c r="L673" s="35">
        <v>0.19</v>
      </c>
      <c r="M673" s="36" t="s">
        <v>18</v>
      </c>
    </row>
    <row r="674" spans="1:13" ht="15" outlineLevel="4" x14ac:dyDescent="0.2">
      <c r="A674" s="26" t="s">
        <v>674</v>
      </c>
      <c r="B674" s="27" t="s">
        <v>675</v>
      </c>
      <c r="C674" s="26"/>
      <c r="D674" s="26"/>
      <c r="E674" s="26"/>
      <c r="F674" s="26"/>
      <c r="G674" s="26"/>
      <c r="H674" s="26"/>
      <c r="I674" s="26"/>
      <c r="J674" s="26"/>
      <c r="K674" s="26"/>
      <c r="L674" s="26"/>
      <c r="M674" s="26"/>
    </row>
    <row r="675" spans="1:13" ht="409.5" outlineLevel="5" x14ac:dyDescent="0.2">
      <c r="A675" s="26"/>
      <c r="B675" s="28" t="s">
        <v>676</v>
      </c>
      <c r="C675" s="26"/>
      <c r="D675" s="26"/>
      <c r="E675" s="26"/>
      <c r="F675" s="26"/>
      <c r="G675" s="26"/>
      <c r="H675" s="26"/>
      <c r="I675" s="26"/>
      <c r="J675" s="26"/>
      <c r="K675" s="26"/>
      <c r="L675" s="26"/>
      <c r="M675" s="26"/>
    </row>
    <row r="676" spans="1:13" ht="15" outlineLevel="5" x14ac:dyDescent="0.2">
      <c r="A676" s="29"/>
      <c r="B676" s="29"/>
      <c r="C676" s="29" t="s">
        <v>25</v>
      </c>
      <c r="D676" s="30"/>
      <c r="E676" s="31" t="s">
        <v>26</v>
      </c>
      <c r="F676" s="29"/>
      <c r="G676" s="32">
        <v>0</v>
      </c>
      <c r="H676" s="33">
        <f>IF((TRIM(M676)="Ja"),ROUND(ROUND((G676*D676),4),2),0)</f>
        <v>0</v>
      </c>
      <c r="I676" s="33">
        <f>ROUND(ROUND((L676*H676),4),2)</f>
        <v>0</v>
      </c>
      <c r="J676" s="34"/>
      <c r="K676" s="33">
        <f>ROUND(ROUND((L676*J676),4),2)</f>
        <v>0</v>
      </c>
      <c r="L676" s="35">
        <v>0.19</v>
      </c>
      <c r="M676" s="36" t="s">
        <v>18</v>
      </c>
    </row>
    <row r="677" spans="1:13" ht="15" outlineLevel="4" x14ac:dyDescent="0.2">
      <c r="A677" s="26" t="s">
        <v>677</v>
      </c>
      <c r="B677" s="27" t="s">
        <v>678</v>
      </c>
      <c r="C677" s="26"/>
      <c r="D677" s="26"/>
      <c r="E677" s="26"/>
      <c r="F677" s="26"/>
      <c r="G677" s="26"/>
      <c r="H677" s="26"/>
      <c r="I677" s="26"/>
      <c r="J677" s="26"/>
      <c r="K677" s="26"/>
      <c r="L677" s="26"/>
      <c r="M677" s="26"/>
    </row>
    <row r="678" spans="1:13" ht="409.5" outlineLevel="5" x14ac:dyDescent="0.2">
      <c r="A678" s="26"/>
      <c r="B678" s="28" t="s">
        <v>679</v>
      </c>
      <c r="C678" s="26"/>
      <c r="D678" s="26"/>
      <c r="E678" s="26"/>
      <c r="F678" s="26"/>
      <c r="G678" s="26"/>
      <c r="H678" s="26"/>
      <c r="I678" s="26"/>
      <c r="J678" s="26"/>
      <c r="K678" s="26"/>
      <c r="L678" s="26"/>
      <c r="M678" s="26"/>
    </row>
    <row r="679" spans="1:13" ht="15" outlineLevel="5" x14ac:dyDescent="0.2">
      <c r="A679" s="29"/>
      <c r="B679" s="29"/>
      <c r="C679" s="29" t="s">
        <v>25</v>
      </c>
      <c r="D679" s="30"/>
      <c r="E679" s="31" t="s">
        <v>26</v>
      </c>
      <c r="F679" s="29"/>
      <c r="G679" s="32">
        <v>0</v>
      </c>
      <c r="H679" s="33">
        <f>IF((TRIM(M679)="Ja"),ROUND(ROUND((G679*D679),4),2),0)</f>
        <v>0</v>
      </c>
      <c r="I679" s="33">
        <f>ROUND(ROUND((L679*H679),4),2)</f>
        <v>0</v>
      </c>
      <c r="J679" s="34"/>
      <c r="K679" s="33">
        <f>ROUND(ROUND((L679*J679),4),2)</f>
        <v>0</v>
      </c>
      <c r="L679" s="35">
        <v>0.19</v>
      </c>
      <c r="M679" s="36" t="s">
        <v>18</v>
      </c>
    </row>
    <row r="680" spans="1:13" ht="15" outlineLevel="4" x14ac:dyDescent="0.2">
      <c r="A680" s="26" t="s">
        <v>680</v>
      </c>
      <c r="B680" s="27" t="s">
        <v>681</v>
      </c>
      <c r="C680" s="26"/>
      <c r="D680" s="26"/>
      <c r="E680" s="26"/>
      <c r="F680" s="26"/>
      <c r="G680" s="26"/>
      <c r="H680" s="26"/>
      <c r="I680" s="26"/>
      <c r="J680" s="26"/>
      <c r="K680" s="26"/>
      <c r="L680" s="26"/>
      <c r="M680" s="26"/>
    </row>
    <row r="681" spans="1:13" ht="409.5" outlineLevel="5" x14ac:dyDescent="0.2">
      <c r="A681" s="26"/>
      <c r="B681" s="28" t="s">
        <v>682</v>
      </c>
      <c r="C681" s="26"/>
      <c r="D681" s="26"/>
      <c r="E681" s="26"/>
      <c r="F681" s="26"/>
      <c r="G681" s="26"/>
      <c r="H681" s="26"/>
      <c r="I681" s="26"/>
      <c r="J681" s="26"/>
      <c r="K681" s="26"/>
      <c r="L681" s="26"/>
      <c r="M681" s="26"/>
    </row>
    <row r="682" spans="1:13" ht="15" outlineLevel="5" x14ac:dyDescent="0.2">
      <c r="A682" s="29"/>
      <c r="B682" s="29"/>
      <c r="C682" s="29" t="s">
        <v>25</v>
      </c>
      <c r="D682" s="30"/>
      <c r="E682" s="31" t="s">
        <v>26</v>
      </c>
      <c r="F682" s="29"/>
      <c r="G682" s="32">
        <v>0</v>
      </c>
      <c r="H682" s="33">
        <f>IF((TRIM(M682)="Ja"),ROUND(ROUND((G682*D682),4),2),0)</f>
        <v>0</v>
      </c>
      <c r="I682" s="33">
        <f>ROUND(ROUND((L682*H682),4),2)</f>
        <v>0</v>
      </c>
      <c r="J682" s="34"/>
      <c r="K682" s="33">
        <f>ROUND(ROUND((L682*J682),4),2)</f>
        <v>0</v>
      </c>
      <c r="L682" s="35">
        <v>0.19</v>
      </c>
      <c r="M682" s="36" t="s">
        <v>18</v>
      </c>
    </row>
    <row r="683" spans="1:13" ht="15" outlineLevel="4" x14ac:dyDescent="0.2">
      <c r="A683" s="26" t="s">
        <v>683</v>
      </c>
      <c r="B683" s="27" t="s">
        <v>684</v>
      </c>
      <c r="C683" s="26"/>
      <c r="D683" s="26"/>
      <c r="E683" s="26"/>
      <c r="F683" s="26"/>
      <c r="G683" s="26"/>
      <c r="H683" s="26"/>
      <c r="I683" s="26"/>
      <c r="J683" s="26"/>
      <c r="K683" s="26"/>
      <c r="L683" s="26"/>
      <c r="M683" s="26"/>
    </row>
    <row r="684" spans="1:13" ht="409.5" outlineLevel="5" x14ac:dyDescent="0.2">
      <c r="A684" s="26"/>
      <c r="B684" s="28" t="s">
        <v>685</v>
      </c>
      <c r="C684" s="26"/>
      <c r="D684" s="26"/>
      <c r="E684" s="26"/>
      <c r="F684" s="26"/>
      <c r="G684" s="26"/>
      <c r="H684" s="26"/>
      <c r="I684" s="26"/>
      <c r="J684" s="26"/>
      <c r="K684" s="26"/>
      <c r="L684" s="26"/>
      <c r="M684" s="26"/>
    </row>
    <row r="685" spans="1:13" ht="15" outlineLevel="5" x14ac:dyDescent="0.2">
      <c r="A685" s="29"/>
      <c r="B685" s="29"/>
      <c r="C685" s="29" t="s">
        <v>25</v>
      </c>
      <c r="D685" s="30"/>
      <c r="E685" s="31"/>
      <c r="F685" s="29"/>
      <c r="G685" s="32">
        <v>0</v>
      </c>
      <c r="H685" s="33">
        <f>IF((TRIM(M685)="Ja"),ROUND(ROUND((G685*D685),4),2),0)</f>
        <v>0</v>
      </c>
      <c r="I685" s="33">
        <f>ROUND(ROUND((L685*H685),4),2)</f>
        <v>0</v>
      </c>
      <c r="J685" s="34"/>
      <c r="K685" s="33">
        <f>ROUND(ROUND((L685*J685),4),2)</f>
        <v>0</v>
      </c>
      <c r="L685" s="35">
        <v>0.19</v>
      </c>
      <c r="M685" s="36" t="s">
        <v>18</v>
      </c>
    </row>
    <row r="686" spans="1:13" ht="15" outlineLevel="4" x14ac:dyDescent="0.2">
      <c r="A686" s="26" t="s">
        <v>686</v>
      </c>
      <c r="B686" s="27" t="s">
        <v>687</v>
      </c>
      <c r="C686" s="26"/>
      <c r="D686" s="26"/>
      <c r="E686" s="26"/>
      <c r="F686" s="26"/>
      <c r="G686" s="26"/>
      <c r="H686" s="26"/>
      <c r="I686" s="26"/>
      <c r="J686" s="26"/>
      <c r="K686" s="26"/>
      <c r="L686" s="26"/>
      <c r="M686" s="26"/>
    </row>
    <row r="687" spans="1:13" ht="409.5" outlineLevel="5" x14ac:dyDescent="0.2">
      <c r="A687" s="26"/>
      <c r="B687" s="28" t="s">
        <v>688</v>
      </c>
      <c r="C687" s="26"/>
      <c r="D687" s="26"/>
      <c r="E687" s="26"/>
      <c r="F687" s="26"/>
      <c r="G687" s="26"/>
      <c r="H687" s="26"/>
      <c r="I687" s="26"/>
      <c r="J687" s="26"/>
      <c r="K687" s="26"/>
      <c r="L687" s="26"/>
      <c r="M687" s="26"/>
    </row>
    <row r="688" spans="1:13" ht="15" outlineLevel="5" x14ac:dyDescent="0.2">
      <c r="A688" s="29"/>
      <c r="B688" s="29"/>
      <c r="C688" s="29" t="s">
        <v>25</v>
      </c>
      <c r="D688" s="30"/>
      <c r="E688" s="31" t="s">
        <v>26</v>
      </c>
      <c r="F688" s="29"/>
      <c r="G688" s="32">
        <v>0</v>
      </c>
      <c r="H688" s="33">
        <f>IF((TRIM(M688)="Ja"),ROUND(ROUND((G688*D688),4),2),0)</f>
        <v>0</v>
      </c>
      <c r="I688" s="33">
        <f>ROUND(ROUND((L688*H688),4),2)</f>
        <v>0</v>
      </c>
      <c r="J688" s="34"/>
      <c r="K688" s="33">
        <f>ROUND(ROUND((L688*J688),4),2)</f>
        <v>0</v>
      </c>
      <c r="L688" s="35">
        <v>0.19</v>
      </c>
      <c r="M688" s="36" t="s">
        <v>18</v>
      </c>
    </row>
    <row r="689" spans="1:13" ht="15" outlineLevel="4" x14ac:dyDescent="0.2">
      <c r="A689" s="26" t="s">
        <v>689</v>
      </c>
      <c r="B689" s="27" t="s">
        <v>690</v>
      </c>
      <c r="C689" s="26"/>
      <c r="D689" s="26"/>
      <c r="E689" s="26"/>
      <c r="F689" s="26"/>
      <c r="G689" s="26"/>
      <c r="H689" s="26"/>
      <c r="I689" s="26"/>
      <c r="J689" s="26"/>
      <c r="K689" s="26"/>
      <c r="L689" s="26"/>
      <c r="M689" s="26"/>
    </row>
    <row r="690" spans="1:13" ht="409.5" outlineLevel="5" x14ac:dyDescent="0.2">
      <c r="A690" s="26"/>
      <c r="B690" s="28" t="s">
        <v>691</v>
      </c>
      <c r="C690" s="26"/>
      <c r="D690" s="26"/>
      <c r="E690" s="26"/>
      <c r="F690" s="26"/>
      <c r="G690" s="26"/>
      <c r="H690" s="26"/>
      <c r="I690" s="26"/>
      <c r="J690" s="26"/>
      <c r="K690" s="26"/>
      <c r="L690" s="26"/>
      <c r="M690" s="26"/>
    </row>
    <row r="691" spans="1:13" ht="15" outlineLevel="5" x14ac:dyDescent="0.2">
      <c r="A691" s="29"/>
      <c r="B691" s="29"/>
      <c r="C691" s="29" t="s">
        <v>25</v>
      </c>
      <c r="D691" s="30"/>
      <c r="E691" s="31" t="s">
        <v>26</v>
      </c>
      <c r="F691" s="29"/>
      <c r="G691" s="32">
        <v>0</v>
      </c>
      <c r="H691" s="33">
        <f>IF((TRIM(M691)="Ja"),ROUND(ROUND((G691*D691),4),2),0)</f>
        <v>0</v>
      </c>
      <c r="I691" s="33">
        <f>ROUND(ROUND((L691*H691),4),2)</f>
        <v>0</v>
      </c>
      <c r="J691" s="34"/>
      <c r="K691" s="33">
        <f>ROUND(ROUND((L691*J691),4),2)</f>
        <v>0</v>
      </c>
      <c r="L691" s="35">
        <v>0.19</v>
      </c>
      <c r="M691" s="36" t="s">
        <v>18</v>
      </c>
    </row>
    <row r="692" spans="1:13" ht="15" outlineLevel="4" x14ac:dyDescent="0.2">
      <c r="A692" s="26" t="s">
        <v>692</v>
      </c>
      <c r="B692" s="27" t="s">
        <v>693</v>
      </c>
      <c r="C692" s="26"/>
      <c r="D692" s="26"/>
      <c r="E692" s="26"/>
      <c r="F692" s="26"/>
      <c r="G692" s="26"/>
      <c r="H692" s="26"/>
      <c r="I692" s="26"/>
      <c r="J692" s="26"/>
      <c r="K692" s="26"/>
      <c r="L692" s="26"/>
      <c r="M692" s="26"/>
    </row>
    <row r="693" spans="1:13" ht="409.5" outlineLevel="5" x14ac:dyDescent="0.2">
      <c r="A693" s="26"/>
      <c r="B693" s="28" t="s">
        <v>694</v>
      </c>
      <c r="C693" s="26"/>
      <c r="D693" s="26"/>
      <c r="E693" s="26"/>
      <c r="F693" s="26"/>
      <c r="G693" s="26"/>
      <c r="H693" s="26"/>
      <c r="I693" s="26"/>
      <c r="J693" s="26"/>
      <c r="K693" s="26"/>
      <c r="L693" s="26"/>
      <c r="M693" s="26"/>
    </row>
    <row r="694" spans="1:13" ht="15" outlineLevel="5" x14ac:dyDescent="0.2">
      <c r="A694" s="29"/>
      <c r="B694" s="29"/>
      <c r="C694" s="29" t="s">
        <v>25</v>
      </c>
      <c r="D694" s="30"/>
      <c r="E694" s="31" t="s">
        <v>26</v>
      </c>
      <c r="F694" s="29"/>
      <c r="G694" s="32">
        <v>0</v>
      </c>
      <c r="H694" s="33">
        <f>IF((TRIM(M694)="Ja"),ROUND(ROUND((G694*D694),4),2),0)</f>
        <v>0</v>
      </c>
      <c r="I694" s="33">
        <f>ROUND(ROUND((L694*H694),4),2)</f>
        <v>0</v>
      </c>
      <c r="J694" s="34"/>
      <c r="K694" s="33">
        <f>ROUND(ROUND((L694*J694),4),2)</f>
        <v>0</v>
      </c>
      <c r="L694" s="35">
        <v>0.19</v>
      </c>
      <c r="M694" s="36" t="s">
        <v>18</v>
      </c>
    </row>
    <row r="695" spans="1:13" ht="15" outlineLevel="4" x14ac:dyDescent="0.2">
      <c r="A695" s="26" t="s">
        <v>695</v>
      </c>
      <c r="B695" s="27" t="s">
        <v>696</v>
      </c>
      <c r="C695" s="26"/>
      <c r="D695" s="26"/>
      <c r="E695" s="26"/>
      <c r="F695" s="26"/>
      <c r="G695" s="26"/>
      <c r="H695" s="26"/>
      <c r="I695" s="26"/>
      <c r="J695" s="26"/>
      <c r="K695" s="26"/>
      <c r="L695" s="26"/>
      <c r="M695" s="26"/>
    </row>
    <row r="696" spans="1:13" ht="409.5" outlineLevel="5" x14ac:dyDescent="0.2">
      <c r="A696" s="26"/>
      <c r="B696" s="28" t="s">
        <v>697</v>
      </c>
      <c r="C696" s="26"/>
      <c r="D696" s="26"/>
      <c r="E696" s="26"/>
      <c r="F696" s="26"/>
      <c r="G696" s="26"/>
      <c r="H696" s="26"/>
      <c r="I696" s="26"/>
      <c r="J696" s="26"/>
      <c r="K696" s="26"/>
      <c r="L696" s="26"/>
      <c r="M696" s="26"/>
    </row>
    <row r="697" spans="1:13" ht="15" outlineLevel="5" x14ac:dyDescent="0.2">
      <c r="A697" s="29"/>
      <c r="B697" s="29"/>
      <c r="C697" s="29" t="s">
        <v>25</v>
      </c>
      <c r="D697" s="30"/>
      <c r="E697" s="31" t="s">
        <v>26</v>
      </c>
      <c r="F697" s="29"/>
      <c r="G697" s="32">
        <v>0</v>
      </c>
      <c r="H697" s="33">
        <f>IF((TRIM(M697)="Ja"),ROUND(ROUND((G697*D697),4),2),0)</f>
        <v>0</v>
      </c>
      <c r="I697" s="33">
        <f>ROUND(ROUND((L697*H697),4),2)</f>
        <v>0</v>
      </c>
      <c r="J697" s="34"/>
      <c r="K697" s="33">
        <f>ROUND(ROUND((L697*J697),4),2)</f>
        <v>0</v>
      </c>
      <c r="L697" s="35">
        <v>0.19</v>
      </c>
      <c r="M697" s="36" t="s">
        <v>18</v>
      </c>
    </row>
    <row r="698" spans="1:13" ht="15" outlineLevel="4" x14ac:dyDescent="0.2">
      <c r="A698" s="26" t="s">
        <v>698</v>
      </c>
      <c r="B698" s="27" t="s">
        <v>699</v>
      </c>
      <c r="C698" s="26"/>
      <c r="D698" s="26"/>
      <c r="E698" s="26"/>
      <c r="F698" s="26"/>
      <c r="G698" s="26"/>
      <c r="H698" s="26"/>
      <c r="I698" s="26"/>
      <c r="J698" s="26"/>
      <c r="K698" s="26"/>
      <c r="L698" s="26"/>
      <c r="M698" s="26"/>
    </row>
    <row r="699" spans="1:13" ht="409.5" outlineLevel="5" x14ac:dyDescent="0.2">
      <c r="A699" s="26"/>
      <c r="B699" s="28" t="s">
        <v>700</v>
      </c>
      <c r="C699" s="26"/>
      <c r="D699" s="26"/>
      <c r="E699" s="26"/>
      <c r="F699" s="26"/>
      <c r="G699" s="26"/>
      <c r="H699" s="26"/>
      <c r="I699" s="26"/>
      <c r="J699" s="26"/>
      <c r="K699" s="26"/>
      <c r="L699" s="26"/>
      <c r="M699" s="26"/>
    </row>
    <row r="700" spans="1:13" ht="15" outlineLevel="5" x14ac:dyDescent="0.2">
      <c r="A700" s="29"/>
      <c r="B700" s="29"/>
      <c r="C700" s="29" t="s">
        <v>25</v>
      </c>
      <c r="D700" s="30"/>
      <c r="E700" s="31" t="s">
        <v>26</v>
      </c>
      <c r="F700" s="29"/>
      <c r="G700" s="32">
        <v>0</v>
      </c>
      <c r="H700" s="33">
        <f>IF((TRIM(M700)="Ja"),ROUND(ROUND((G700*D700),4),2),0)</f>
        <v>0</v>
      </c>
      <c r="I700" s="33">
        <f>ROUND(ROUND((L700*H700),4),2)</f>
        <v>0</v>
      </c>
      <c r="J700" s="34"/>
      <c r="K700" s="33">
        <f>ROUND(ROUND((L700*J700),4),2)</f>
        <v>0</v>
      </c>
      <c r="L700" s="35">
        <v>0.19</v>
      </c>
      <c r="M700" s="36" t="s">
        <v>18</v>
      </c>
    </row>
    <row r="701" spans="1:13" ht="15" outlineLevel="4" x14ac:dyDescent="0.2">
      <c r="A701" s="26" t="s">
        <v>701</v>
      </c>
      <c r="B701" s="27" t="s">
        <v>702</v>
      </c>
      <c r="C701" s="26"/>
      <c r="D701" s="26"/>
      <c r="E701" s="26"/>
      <c r="F701" s="26"/>
      <c r="G701" s="26"/>
      <c r="H701" s="26"/>
      <c r="I701" s="26"/>
      <c r="J701" s="26"/>
      <c r="K701" s="26"/>
      <c r="L701" s="26"/>
      <c r="M701" s="26"/>
    </row>
    <row r="702" spans="1:13" ht="409.5" outlineLevel="5" x14ac:dyDescent="0.2">
      <c r="A702" s="26"/>
      <c r="B702" s="28" t="s">
        <v>703</v>
      </c>
      <c r="C702" s="26"/>
      <c r="D702" s="26"/>
      <c r="E702" s="26"/>
      <c r="F702" s="26"/>
      <c r="G702" s="26"/>
      <c r="H702" s="26"/>
      <c r="I702" s="26"/>
      <c r="J702" s="26"/>
      <c r="K702" s="26"/>
      <c r="L702" s="26"/>
      <c r="M702" s="26"/>
    </row>
    <row r="703" spans="1:13" ht="15" outlineLevel="5" x14ac:dyDescent="0.2">
      <c r="A703" s="29"/>
      <c r="B703" s="29"/>
      <c r="C703" s="29" t="s">
        <v>25</v>
      </c>
      <c r="D703" s="30"/>
      <c r="E703" s="31" t="s">
        <v>26</v>
      </c>
      <c r="F703" s="29"/>
      <c r="G703" s="32">
        <v>0</v>
      </c>
      <c r="H703" s="33">
        <f>IF((TRIM(M703)="Ja"),ROUND(ROUND((G703*D703),4),2),0)</f>
        <v>0</v>
      </c>
      <c r="I703" s="33">
        <f>ROUND(ROUND((L703*H703),4),2)</f>
        <v>0</v>
      </c>
      <c r="J703" s="34"/>
      <c r="K703" s="33">
        <f>ROUND(ROUND((L703*J703),4),2)</f>
        <v>0</v>
      </c>
      <c r="L703" s="35">
        <v>0.19</v>
      </c>
      <c r="M703" s="36" t="s">
        <v>18</v>
      </c>
    </row>
    <row r="704" spans="1:13" ht="15" outlineLevel="4" x14ac:dyDescent="0.2">
      <c r="A704" s="26" t="s">
        <v>704</v>
      </c>
      <c r="B704" s="27" t="s">
        <v>705</v>
      </c>
      <c r="C704" s="26"/>
      <c r="D704" s="26"/>
      <c r="E704" s="26"/>
      <c r="F704" s="26"/>
      <c r="G704" s="26"/>
      <c r="H704" s="26"/>
      <c r="I704" s="26"/>
      <c r="J704" s="26"/>
      <c r="K704" s="26"/>
      <c r="L704" s="26"/>
      <c r="M704" s="26"/>
    </row>
    <row r="705" spans="1:13" ht="409.5" outlineLevel="5" x14ac:dyDescent="0.2">
      <c r="A705" s="26"/>
      <c r="B705" s="28" t="s">
        <v>706</v>
      </c>
      <c r="C705" s="26"/>
      <c r="D705" s="26"/>
      <c r="E705" s="26"/>
      <c r="F705" s="26"/>
      <c r="G705" s="26"/>
      <c r="H705" s="26"/>
      <c r="I705" s="26"/>
      <c r="J705" s="26"/>
      <c r="K705" s="26"/>
      <c r="L705" s="26"/>
      <c r="M705" s="26"/>
    </row>
    <row r="706" spans="1:13" ht="15" outlineLevel="5" x14ac:dyDescent="0.2">
      <c r="A706" s="29"/>
      <c r="B706" s="29"/>
      <c r="C706" s="29" t="s">
        <v>25</v>
      </c>
      <c r="D706" s="30"/>
      <c r="E706" s="31" t="s">
        <v>26</v>
      </c>
      <c r="F706" s="29"/>
      <c r="G706" s="32">
        <v>0</v>
      </c>
      <c r="H706" s="33">
        <f>IF((TRIM(M706)="Ja"),ROUND(ROUND((G706*D706),4),2),0)</f>
        <v>0</v>
      </c>
      <c r="I706" s="33">
        <f>ROUND(ROUND((L706*H706),4),2)</f>
        <v>0</v>
      </c>
      <c r="J706" s="34"/>
      <c r="K706" s="33">
        <f>ROUND(ROUND((L706*J706),4),2)</f>
        <v>0</v>
      </c>
      <c r="L706" s="35">
        <v>0.19</v>
      </c>
      <c r="M706" s="36" t="s">
        <v>18</v>
      </c>
    </row>
    <row r="707" spans="1:13" ht="15" outlineLevel="4" x14ac:dyDescent="0.2">
      <c r="A707" s="26" t="s">
        <v>707</v>
      </c>
      <c r="B707" s="27" t="s">
        <v>708</v>
      </c>
      <c r="C707" s="26"/>
      <c r="D707" s="26"/>
      <c r="E707" s="26"/>
      <c r="F707" s="26"/>
      <c r="G707" s="26"/>
      <c r="H707" s="26"/>
      <c r="I707" s="26"/>
      <c r="J707" s="26"/>
      <c r="K707" s="26"/>
      <c r="L707" s="26"/>
      <c r="M707" s="26"/>
    </row>
    <row r="708" spans="1:13" ht="409.5" outlineLevel="5" x14ac:dyDescent="0.2">
      <c r="A708" s="26"/>
      <c r="B708" s="28" t="s">
        <v>709</v>
      </c>
      <c r="C708" s="26"/>
      <c r="D708" s="26"/>
      <c r="E708" s="26"/>
      <c r="F708" s="26"/>
      <c r="G708" s="26"/>
      <c r="H708" s="26"/>
      <c r="I708" s="26"/>
      <c r="J708" s="26"/>
      <c r="K708" s="26"/>
      <c r="L708" s="26"/>
      <c r="M708" s="26"/>
    </row>
    <row r="709" spans="1:13" ht="15" outlineLevel="5" x14ac:dyDescent="0.2">
      <c r="A709" s="29"/>
      <c r="B709" s="29"/>
      <c r="C709" s="29" t="s">
        <v>25</v>
      </c>
      <c r="D709" s="30"/>
      <c r="E709" s="31" t="s">
        <v>26</v>
      </c>
      <c r="F709" s="29"/>
      <c r="G709" s="32">
        <v>0</v>
      </c>
      <c r="H709" s="33">
        <f>IF((TRIM(M709)="Ja"),ROUND(ROUND((G709*D709),4),2),0)</f>
        <v>0</v>
      </c>
      <c r="I709" s="33">
        <f>ROUND(ROUND((L709*H709),4),2)</f>
        <v>0</v>
      </c>
      <c r="J709" s="34"/>
      <c r="K709" s="33">
        <f>ROUND(ROUND((L709*J709),4),2)</f>
        <v>0</v>
      </c>
      <c r="L709" s="35">
        <v>0.19</v>
      </c>
      <c r="M709" s="36" t="s">
        <v>18</v>
      </c>
    </row>
    <row r="710" spans="1:13" ht="15" outlineLevel="4" x14ac:dyDescent="0.2">
      <c r="A710" s="26" t="s">
        <v>710</v>
      </c>
      <c r="B710" s="27" t="s">
        <v>711</v>
      </c>
      <c r="C710" s="26"/>
      <c r="D710" s="26"/>
      <c r="E710" s="26"/>
      <c r="F710" s="26"/>
      <c r="G710" s="26"/>
      <c r="H710" s="26"/>
      <c r="I710" s="26"/>
      <c r="J710" s="26"/>
      <c r="K710" s="26"/>
      <c r="L710" s="26"/>
      <c r="M710" s="26"/>
    </row>
    <row r="711" spans="1:13" ht="409.5" outlineLevel="5" x14ac:dyDescent="0.2">
      <c r="A711" s="26"/>
      <c r="B711" s="28" t="s">
        <v>712</v>
      </c>
      <c r="C711" s="26"/>
      <c r="D711" s="26"/>
      <c r="E711" s="26"/>
      <c r="F711" s="26"/>
      <c r="G711" s="26"/>
      <c r="H711" s="26"/>
      <c r="I711" s="26"/>
      <c r="J711" s="26"/>
      <c r="K711" s="26"/>
      <c r="L711" s="26"/>
      <c r="M711" s="26"/>
    </row>
    <row r="712" spans="1:13" ht="15" outlineLevel="5" x14ac:dyDescent="0.2">
      <c r="A712" s="29"/>
      <c r="B712" s="29"/>
      <c r="C712" s="29" t="s">
        <v>25</v>
      </c>
      <c r="D712" s="30"/>
      <c r="E712" s="31" t="s">
        <v>26</v>
      </c>
      <c r="F712" s="29"/>
      <c r="G712" s="32">
        <v>0</v>
      </c>
      <c r="H712" s="33">
        <f>IF((TRIM(M712)="Ja"),ROUND(ROUND((G712*D712),4),2),0)</f>
        <v>0</v>
      </c>
      <c r="I712" s="33">
        <f>ROUND(ROUND((L712*H712),4),2)</f>
        <v>0</v>
      </c>
      <c r="J712" s="34"/>
      <c r="K712" s="33">
        <f>ROUND(ROUND((L712*J712),4),2)</f>
        <v>0</v>
      </c>
      <c r="L712" s="35">
        <v>0.19</v>
      </c>
      <c r="M712" s="36" t="s">
        <v>18</v>
      </c>
    </row>
    <row r="713" spans="1:13" ht="15" outlineLevel="4" x14ac:dyDescent="0.2">
      <c r="A713" s="26" t="s">
        <v>713</v>
      </c>
      <c r="B713" s="27" t="s">
        <v>714</v>
      </c>
      <c r="C713" s="26"/>
      <c r="D713" s="26"/>
      <c r="E713" s="26"/>
      <c r="F713" s="26"/>
      <c r="G713" s="26"/>
      <c r="H713" s="26"/>
      <c r="I713" s="26"/>
      <c r="J713" s="26"/>
      <c r="K713" s="26"/>
      <c r="L713" s="26"/>
      <c r="M713" s="26"/>
    </row>
    <row r="714" spans="1:13" ht="409.5" outlineLevel="5" x14ac:dyDescent="0.2">
      <c r="A714" s="26"/>
      <c r="B714" s="28" t="s">
        <v>715</v>
      </c>
      <c r="C714" s="26"/>
      <c r="D714" s="26"/>
      <c r="E714" s="26"/>
      <c r="F714" s="26"/>
      <c r="G714" s="26"/>
      <c r="H714" s="26"/>
      <c r="I714" s="26"/>
      <c r="J714" s="26"/>
      <c r="K714" s="26"/>
      <c r="L714" s="26"/>
      <c r="M714" s="26"/>
    </row>
    <row r="715" spans="1:13" ht="15" outlineLevel="5" x14ac:dyDescent="0.2">
      <c r="A715" s="29"/>
      <c r="B715" s="29"/>
      <c r="C715" s="29" t="s">
        <v>25</v>
      </c>
      <c r="D715" s="30"/>
      <c r="E715" s="31" t="s">
        <v>26</v>
      </c>
      <c r="F715" s="29"/>
      <c r="G715" s="32">
        <v>0</v>
      </c>
      <c r="H715" s="33">
        <f>IF((TRIM(M715)="Ja"),ROUND(ROUND((G715*D715),4),2),0)</f>
        <v>0</v>
      </c>
      <c r="I715" s="33">
        <f>ROUND(ROUND((L715*H715),4),2)</f>
        <v>0</v>
      </c>
      <c r="J715" s="34"/>
      <c r="K715" s="33">
        <f>ROUND(ROUND((L715*J715),4),2)</f>
        <v>0</v>
      </c>
      <c r="L715" s="35">
        <v>0.19</v>
      </c>
      <c r="M715" s="36" t="s">
        <v>18</v>
      </c>
    </row>
    <row r="716" spans="1:13" ht="15" outlineLevel="4" x14ac:dyDescent="0.2">
      <c r="A716" s="26" t="s">
        <v>716</v>
      </c>
      <c r="B716" s="27" t="s">
        <v>717</v>
      </c>
      <c r="C716" s="26"/>
      <c r="D716" s="26"/>
      <c r="E716" s="26"/>
      <c r="F716" s="26"/>
      <c r="G716" s="26"/>
      <c r="H716" s="26"/>
      <c r="I716" s="26"/>
      <c r="J716" s="26"/>
      <c r="K716" s="26"/>
      <c r="L716" s="26"/>
      <c r="M716" s="26"/>
    </row>
    <row r="717" spans="1:13" ht="409.5" outlineLevel="5" x14ac:dyDescent="0.2">
      <c r="A717" s="26"/>
      <c r="B717" s="28" t="s">
        <v>718</v>
      </c>
      <c r="C717" s="26"/>
      <c r="D717" s="26"/>
      <c r="E717" s="26"/>
      <c r="F717" s="26"/>
      <c r="G717" s="26"/>
      <c r="H717" s="26"/>
      <c r="I717" s="26"/>
      <c r="J717" s="26"/>
      <c r="K717" s="26"/>
      <c r="L717" s="26"/>
      <c r="M717" s="26"/>
    </row>
    <row r="718" spans="1:13" ht="15" outlineLevel="5" x14ac:dyDescent="0.2">
      <c r="A718" s="29"/>
      <c r="B718" s="29"/>
      <c r="C718" s="29" t="s">
        <v>25</v>
      </c>
      <c r="D718" s="30"/>
      <c r="E718" s="31" t="s">
        <v>26</v>
      </c>
      <c r="F718" s="29"/>
      <c r="G718" s="32">
        <v>0</v>
      </c>
      <c r="H718" s="33">
        <f>IF((TRIM(M718)="Ja"),ROUND(ROUND((G718*D718),4),2),0)</f>
        <v>0</v>
      </c>
      <c r="I718" s="33">
        <f>ROUND(ROUND((L718*H718),4),2)</f>
        <v>0</v>
      </c>
      <c r="J718" s="34"/>
      <c r="K718" s="33">
        <f>ROUND(ROUND((L718*J718),4),2)</f>
        <v>0</v>
      </c>
      <c r="L718" s="35">
        <v>0.19</v>
      </c>
      <c r="M718" s="36" t="s">
        <v>18</v>
      </c>
    </row>
    <row r="719" spans="1:13" ht="15" outlineLevel="4" x14ac:dyDescent="0.2">
      <c r="A719" s="26" t="s">
        <v>719</v>
      </c>
      <c r="B719" s="27" t="s">
        <v>720</v>
      </c>
      <c r="C719" s="26"/>
      <c r="D719" s="26"/>
      <c r="E719" s="26"/>
      <c r="F719" s="26"/>
      <c r="G719" s="26"/>
      <c r="H719" s="26"/>
      <c r="I719" s="26"/>
      <c r="J719" s="26"/>
      <c r="K719" s="26"/>
      <c r="L719" s="26"/>
      <c r="M719" s="26"/>
    </row>
    <row r="720" spans="1:13" ht="409.5" outlineLevel="5" x14ac:dyDescent="0.2">
      <c r="A720" s="26"/>
      <c r="B720" s="28" t="s">
        <v>721</v>
      </c>
      <c r="C720" s="26"/>
      <c r="D720" s="26"/>
      <c r="E720" s="26"/>
      <c r="F720" s="26"/>
      <c r="G720" s="26"/>
      <c r="H720" s="26"/>
      <c r="I720" s="26"/>
      <c r="J720" s="26"/>
      <c r="K720" s="26"/>
      <c r="L720" s="26"/>
      <c r="M720" s="26"/>
    </row>
    <row r="721" spans="1:13" ht="15" outlineLevel="5" x14ac:dyDescent="0.2">
      <c r="A721" s="29"/>
      <c r="B721" s="29"/>
      <c r="C721" s="29" t="s">
        <v>25</v>
      </c>
      <c r="D721" s="30"/>
      <c r="E721" s="31" t="s">
        <v>26</v>
      </c>
      <c r="F721" s="29"/>
      <c r="G721" s="32">
        <v>0</v>
      </c>
      <c r="H721" s="33">
        <f>IF((TRIM(M721)="Ja"),ROUND(ROUND((G721*D721),4),2),0)</f>
        <v>0</v>
      </c>
      <c r="I721" s="33">
        <f>ROUND(ROUND((L721*H721),4),2)</f>
        <v>0</v>
      </c>
      <c r="J721" s="34"/>
      <c r="K721" s="33">
        <f>ROUND(ROUND((L721*J721),4),2)</f>
        <v>0</v>
      </c>
      <c r="L721" s="35">
        <v>0.19</v>
      </c>
      <c r="M721" s="36" t="s">
        <v>18</v>
      </c>
    </row>
    <row r="722" spans="1:13" ht="15" outlineLevel="4" x14ac:dyDescent="0.2">
      <c r="A722" s="26" t="s">
        <v>722</v>
      </c>
      <c r="B722" s="27" t="s">
        <v>723</v>
      </c>
      <c r="C722" s="26"/>
      <c r="D722" s="26"/>
      <c r="E722" s="26"/>
      <c r="F722" s="26"/>
      <c r="G722" s="26"/>
      <c r="H722" s="26"/>
      <c r="I722" s="26"/>
      <c r="J722" s="26"/>
      <c r="K722" s="26"/>
      <c r="L722" s="26"/>
      <c r="M722" s="26"/>
    </row>
    <row r="723" spans="1:13" ht="409.5" outlineLevel="5" x14ac:dyDescent="0.2">
      <c r="A723" s="26"/>
      <c r="B723" s="28" t="s">
        <v>724</v>
      </c>
      <c r="C723" s="26"/>
      <c r="D723" s="26"/>
      <c r="E723" s="26"/>
      <c r="F723" s="26"/>
      <c r="G723" s="26"/>
      <c r="H723" s="26"/>
      <c r="I723" s="26"/>
      <c r="J723" s="26"/>
      <c r="K723" s="26"/>
      <c r="L723" s="26"/>
      <c r="M723" s="26"/>
    </row>
    <row r="724" spans="1:13" ht="15" outlineLevel="5" x14ac:dyDescent="0.2">
      <c r="A724" s="29"/>
      <c r="B724" s="29"/>
      <c r="C724" s="29" t="s">
        <v>25</v>
      </c>
      <c r="D724" s="30"/>
      <c r="E724" s="31" t="s">
        <v>26</v>
      </c>
      <c r="F724" s="29"/>
      <c r="G724" s="32">
        <v>0</v>
      </c>
      <c r="H724" s="33">
        <f>IF((TRIM(M724)="Ja"),ROUND(ROUND((G724*D724),4),2),0)</f>
        <v>0</v>
      </c>
      <c r="I724" s="33">
        <f>ROUND(ROUND((L724*H724),4),2)</f>
        <v>0</v>
      </c>
      <c r="J724" s="34"/>
      <c r="K724" s="33">
        <f>ROUND(ROUND((L724*J724),4),2)</f>
        <v>0</v>
      </c>
      <c r="L724" s="35">
        <v>0.19</v>
      </c>
      <c r="M724" s="36" t="s">
        <v>18</v>
      </c>
    </row>
    <row r="725" spans="1:13" ht="15" outlineLevel="4" x14ac:dyDescent="0.2">
      <c r="A725" s="26" t="s">
        <v>725</v>
      </c>
      <c r="B725" s="27" t="s">
        <v>726</v>
      </c>
      <c r="C725" s="26"/>
      <c r="D725" s="26"/>
      <c r="E725" s="26"/>
      <c r="F725" s="26"/>
      <c r="G725" s="26"/>
      <c r="H725" s="26"/>
      <c r="I725" s="26"/>
      <c r="J725" s="26"/>
      <c r="K725" s="26"/>
      <c r="L725" s="26"/>
      <c r="M725" s="26"/>
    </row>
    <row r="726" spans="1:13" ht="409.5" outlineLevel="5" x14ac:dyDescent="0.2">
      <c r="A726" s="26"/>
      <c r="B726" s="28" t="s">
        <v>727</v>
      </c>
      <c r="C726" s="26"/>
      <c r="D726" s="26"/>
      <c r="E726" s="26"/>
      <c r="F726" s="26"/>
      <c r="G726" s="26"/>
      <c r="H726" s="26"/>
      <c r="I726" s="26"/>
      <c r="J726" s="26"/>
      <c r="K726" s="26"/>
      <c r="L726" s="26"/>
      <c r="M726" s="26"/>
    </row>
    <row r="727" spans="1:13" ht="15" outlineLevel="5" x14ac:dyDescent="0.2">
      <c r="A727" s="29"/>
      <c r="B727" s="29"/>
      <c r="C727" s="29" t="s">
        <v>25</v>
      </c>
      <c r="D727" s="30"/>
      <c r="E727" s="31" t="s">
        <v>26</v>
      </c>
      <c r="F727" s="29"/>
      <c r="G727" s="32">
        <v>0</v>
      </c>
      <c r="H727" s="33">
        <f>IF((TRIM(M727)="Ja"),ROUND(ROUND((G727*D727),4),2),0)</f>
        <v>0</v>
      </c>
      <c r="I727" s="33">
        <f>ROUND(ROUND((L727*H727),4),2)</f>
        <v>0</v>
      </c>
      <c r="J727" s="34"/>
      <c r="K727" s="33">
        <f>ROUND(ROUND((L727*J727),4),2)</f>
        <v>0</v>
      </c>
      <c r="L727" s="35">
        <v>0.19</v>
      </c>
      <c r="M727" s="36" t="s">
        <v>18</v>
      </c>
    </row>
    <row r="728" spans="1:13" ht="15" outlineLevel="4" x14ac:dyDescent="0.2">
      <c r="A728" s="26" t="s">
        <v>728</v>
      </c>
      <c r="B728" s="27" t="s">
        <v>729</v>
      </c>
      <c r="C728" s="26"/>
      <c r="D728" s="26"/>
      <c r="E728" s="26"/>
      <c r="F728" s="26"/>
      <c r="G728" s="26"/>
      <c r="H728" s="26"/>
      <c r="I728" s="26"/>
      <c r="J728" s="26"/>
      <c r="K728" s="26"/>
      <c r="L728" s="26"/>
      <c r="M728" s="26"/>
    </row>
    <row r="729" spans="1:13" ht="409.5" outlineLevel="5" x14ac:dyDescent="0.2">
      <c r="A729" s="26"/>
      <c r="B729" s="28" t="s">
        <v>730</v>
      </c>
      <c r="C729" s="26"/>
      <c r="D729" s="26"/>
      <c r="E729" s="26"/>
      <c r="F729" s="26"/>
      <c r="G729" s="26"/>
      <c r="H729" s="26"/>
      <c r="I729" s="26"/>
      <c r="J729" s="26"/>
      <c r="K729" s="26"/>
      <c r="L729" s="26"/>
      <c r="M729" s="26"/>
    </row>
    <row r="730" spans="1:13" ht="15" outlineLevel="5" x14ac:dyDescent="0.2">
      <c r="A730" s="29"/>
      <c r="B730" s="29"/>
      <c r="C730" s="29" t="s">
        <v>25</v>
      </c>
      <c r="D730" s="30"/>
      <c r="E730" s="31" t="s">
        <v>26</v>
      </c>
      <c r="F730" s="29"/>
      <c r="G730" s="32">
        <v>0</v>
      </c>
      <c r="H730" s="33">
        <f>IF((TRIM(M730)="Ja"),ROUND(ROUND((G730*D730),4),2),0)</f>
        <v>0</v>
      </c>
      <c r="I730" s="33">
        <f>ROUND(ROUND((L730*H730),4),2)</f>
        <v>0</v>
      </c>
      <c r="J730" s="34"/>
      <c r="K730" s="33">
        <f>ROUND(ROUND((L730*J730),4),2)</f>
        <v>0</v>
      </c>
      <c r="L730" s="35">
        <v>0.19</v>
      </c>
      <c r="M730" s="36" t="s">
        <v>18</v>
      </c>
    </row>
    <row r="731" spans="1:13" ht="15" outlineLevel="4" x14ac:dyDescent="0.2">
      <c r="A731" s="26" t="s">
        <v>731</v>
      </c>
      <c r="B731" s="27" t="s">
        <v>732</v>
      </c>
      <c r="C731" s="26"/>
      <c r="D731" s="26"/>
      <c r="E731" s="26"/>
      <c r="F731" s="26"/>
      <c r="G731" s="26"/>
      <c r="H731" s="26"/>
      <c r="I731" s="26"/>
      <c r="J731" s="26"/>
      <c r="K731" s="26"/>
      <c r="L731" s="26"/>
      <c r="M731" s="26"/>
    </row>
    <row r="732" spans="1:13" ht="409.5" outlineLevel="5" x14ac:dyDescent="0.2">
      <c r="A732" s="26"/>
      <c r="B732" s="28" t="s">
        <v>733</v>
      </c>
      <c r="C732" s="26"/>
      <c r="D732" s="26"/>
      <c r="E732" s="26"/>
      <c r="F732" s="26"/>
      <c r="G732" s="26"/>
      <c r="H732" s="26"/>
      <c r="I732" s="26"/>
      <c r="J732" s="26"/>
      <c r="K732" s="26"/>
      <c r="L732" s="26"/>
      <c r="M732" s="26"/>
    </row>
    <row r="733" spans="1:13" ht="15" outlineLevel="5" x14ac:dyDescent="0.2">
      <c r="A733" s="29"/>
      <c r="B733" s="29"/>
      <c r="C733" s="29" t="s">
        <v>25</v>
      </c>
      <c r="D733" s="30"/>
      <c r="E733" s="31" t="s">
        <v>26</v>
      </c>
      <c r="F733" s="29"/>
      <c r="G733" s="32">
        <v>0</v>
      </c>
      <c r="H733" s="33">
        <f>IF((TRIM(M733)="Ja"),ROUND(ROUND((G733*D733),4),2),0)</f>
        <v>0</v>
      </c>
      <c r="I733" s="33">
        <f>ROUND(ROUND((L733*H733),4),2)</f>
        <v>0</v>
      </c>
      <c r="J733" s="34"/>
      <c r="K733" s="33">
        <f>ROUND(ROUND((L733*J733),4),2)</f>
        <v>0</v>
      </c>
      <c r="L733" s="35">
        <v>0.19</v>
      </c>
      <c r="M733" s="36" t="s">
        <v>18</v>
      </c>
    </row>
    <row r="734" spans="1:13" ht="15" outlineLevel="4" x14ac:dyDescent="0.2">
      <c r="A734" s="26" t="s">
        <v>734</v>
      </c>
      <c r="B734" s="27" t="s">
        <v>735</v>
      </c>
      <c r="C734" s="26"/>
      <c r="D734" s="26"/>
      <c r="E734" s="26"/>
      <c r="F734" s="26"/>
      <c r="G734" s="26"/>
      <c r="H734" s="26"/>
      <c r="I734" s="26"/>
      <c r="J734" s="26"/>
      <c r="K734" s="26"/>
      <c r="L734" s="26"/>
      <c r="M734" s="26"/>
    </row>
    <row r="735" spans="1:13" ht="409.5" outlineLevel="5" x14ac:dyDescent="0.2">
      <c r="A735" s="26"/>
      <c r="B735" s="28" t="s">
        <v>736</v>
      </c>
      <c r="C735" s="26"/>
      <c r="D735" s="26"/>
      <c r="E735" s="26"/>
      <c r="F735" s="26"/>
      <c r="G735" s="26"/>
      <c r="H735" s="26"/>
      <c r="I735" s="26"/>
      <c r="J735" s="26"/>
      <c r="K735" s="26"/>
      <c r="L735" s="26"/>
      <c r="M735" s="26"/>
    </row>
    <row r="736" spans="1:13" ht="15" outlineLevel="5" x14ac:dyDescent="0.2">
      <c r="A736" s="29"/>
      <c r="B736" s="29"/>
      <c r="C736" s="29" t="s">
        <v>25</v>
      </c>
      <c r="D736" s="30"/>
      <c r="E736" s="31" t="s">
        <v>26</v>
      </c>
      <c r="F736" s="29"/>
      <c r="G736" s="32">
        <v>0</v>
      </c>
      <c r="H736" s="33">
        <f>IF((TRIM(M736)="Ja"),ROUND(ROUND((G736*D736),4),2),0)</f>
        <v>0</v>
      </c>
      <c r="I736" s="33">
        <f>ROUND(ROUND((L736*H736),4),2)</f>
        <v>0</v>
      </c>
      <c r="J736" s="34"/>
      <c r="K736" s="33">
        <f>ROUND(ROUND((L736*J736),4),2)</f>
        <v>0</v>
      </c>
      <c r="L736" s="35">
        <v>0.19</v>
      </c>
      <c r="M736" s="36" t="s">
        <v>18</v>
      </c>
    </row>
    <row r="737" spans="1:13" ht="15" outlineLevel="4" x14ac:dyDescent="0.2">
      <c r="A737" s="26" t="s">
        <v>737</v>
      </c>
      <c r="B737" s="27" t="s">
        <v>738</v>
      </c>
      <c r="C737" s="26"/>
      <c r="D737" s="26"/>
      <c r="E737" s="26"/>
      <c r="F737" s="26"/>
      <c r="G737" s="26"/>
      <c r="H737" s="26"/>
      <c r="I737" s="26"/>
      <c r="J737" s="26"/>
      <c r="K737" s="26"/>
      <c r="L737" s="26"/>
      <c r="M737" s="26"/>
    </row>
    <row r="738" spans="1:13" ht="409.5" outlineLevel="5" x14ac:dyDescent="0.2">
      <c r="A738" s="26"/>
      <c r="B738" s="28" t="s">
        <v>739</v>
      </c>
      <c r="C738" s="26"/>
      <c r="D738" s="26"/>
      <c r="E738" s="26"/>
      <c r="F738" s="26"/>
      <c r="G738" s="26"/>
      <c r="H738" s="26"/>
      <c r="I738" s="26"/>
      <c r="J738" s="26"/>
      <c r="K738" s="26"/>
      <c r="L738" s="26"/>
      <c r="M738" s="26"/>
    </row>
    <row r="739" spans="1:13" ht="15" outlineLevel="5" x14ac:dyDescent="0.2">
      <c r="A739" s="29"/>
      <c r="B739" s="29"/>
      <c r="C739" s="29" t="s">
        <v>25</v>
      </c>
      <c r="D739" s="30"/>
      <c r="E739" s="31" t="s">
        <v>26</v>
      </c>
      <c r="F739" s="29"/>
      <c r="G739" s="32">
        <v>0</v>
      </c>
      <c r="H739" s="33">
        <f>IF((TRIM(M739)="Ja"),ROUND(ROUND((G739*D739),4),2),0)</f>
        <v>0</v>
      </c>
      <c r="I739" s="33">
        <f>ROUND(ROUND((L739*H739),4),2)</f>
        <v>0</v>
      </c>
      <c r="J739" s="34"/>
      <c r="K739" s="33">
        <f>ROUND(ROUND((L739*J739),4),2)</f>
        <v>0</v>
      </c>
      <c r="L739" s="35">
        <v>0.19</v>
      </c>
      <c r="M739" s="36" t="s">
        <v>18</v>
      </c>
    </row>
    <row r="740" spans="1:13" ht="15" outlineLevel="4" x14ac:dyDescent="0.2">
      <c r="A740" s="26" t="s">
        <v>740</v>
      </c>
      <c r="B740" s="27" t="s">
        <v>741</v>
      </c>
      <c r="C740" s="26"/>
      <c r="D740" s="26"/>
      <c r="E740" s="26"/>
      <c r="F740" s="26"/>
      <c r="G740" s="26"/>
      <c r="H740" s="26"/>
      <c r="I740" s="26"/>
      <c r="J740" s="26"/>
      <c r="K740" s="26"/>
      <c r="L740" s="26"/>
      <c r="M740" s="26"/>
    </row>
    <row r="741" spans="1:13" ht="409.5" outlineLevel="5" x14ac:dyDescent="0.2">
      <c r="A741" s="26"/>
      <c r="B741" s="28" t="s">
        <v>742</v>
      </c>
      <c r="C741" s="26"/>
      <c r="D741" s="26"/>
      <c r="E741" s="26"/>
      <c r="F741" s="26"/>
      <c r="G741" s="26"/>
      <c r="H741" s="26"/>
      <c r="I741" s="26"/>
      <c r="J741" s="26"/>
      <c r="K741" s="26"/>
      <c r="L741" s="26"/>
      <c r="M741" s="26"/>
    </row>
    <row r="742" spans="1:13" ht="15" outlineLevel="5" x14ac:dyDescent="0.2">
      <c r="A742" s="29"/>
      <c r="B742" s="29"/>
      <c r="C742" s="29" t="s">
        <v>25</v>
      </c>
      <c r="D742" s="30"/>
      <c r="E742" s="31"/>
      <c r="F742" s="29"/>
      <c r="G742" s="32">
        <v>0</v>
      </c>
      <c r="H742" s="33">
        <f>IF((TRIM(M742)="Ja"),ROUND(ROUND((G742*D742),4),2),0)</f>
        <v>0</v>
      </c>
      <c r="I742" s="33">
        <f>ROUND(ROUND((L742*H742),4),2)</f>
        <v>0</v>
      </c>
      <c r="J742" s="34"/>
      <c r="K742" s="33">
        <f>ROUND(ROUND((L742*J742),4),2)</f>
        <v>0</v>
      </c>
      <c r="L742" s="35">
        <v>0.19</v>
      </c>
      <c r="M742" s="36" t="s">
        <v>18</v>
      </c>
    </row>
    <row r="743" spans="1:13" ht="15" outlineLevel="3" x14ac:dyDescent="0.2">
      <c r="A743" s="17" t="s">
        <v>743</v>
      </c>
      <c r="B743" s="18" t="s">
        <v>744</v>
      </c>
      <c r="C743" s="17" t="s">
        <v>620</v>
      </c>
      <c r="D743" s="19"/>
      <c r="E743" s="20"/>
      <c r="F743" s="17"/>
      <c r="G743" s="21"/>
      <c r="H743" s="22">
        <f>IF((TRIM(M743)="Ja"),SUM(H746,H749,H752,H755),0)</f>
        <v>0</v>
      </c>
      <c r="I743" s="22">
        <f>ROUND(ROUND((L743*H743),4),2)</f>
        <v>0</v>
      </c>
      <c r="J743" s="23"/>
      <c r="K743" s="22">
        <f>ROUND(ROUND((L743*J743),4),2)</f>
        <v>0</v>
      </c>
      <c r="L743" s="24">
        <v>0.19</v>
      </c>
      <c r="M743" s="25" t="s">
        <v>18</v>
      </c>
    </row>
    <row r="744" spans="1:13" ht="15" outlineLevel="4" x14ac:dyDescent="0.2">
      <c r="A744" s="26" t="s">
        <v>745</v>
      </c>
      <c r="B744" s="27" t="s">
        <v>746</v>
      </c>
      <c r="C744" s="26"/>
      <c r="D744" s="26"/>
      <c r="E744" s="26"/>
      <c r="F744" s="26"/>
      <c r="G744" s="26"/>
      <c r="H744" s="26"/>
      <c r="I744" s="26"/>
      <c r="J744" s="26"/>
      <c r="K744" s="26"/>
      <c r="L744" s="26"/>
      <c r="M744" s="26"/>
    </row>
    <row r="745" spans="1:13" ht="409.5" outlineLevel="5" x14ac:dyDescent="0.2">
      <c r="A745" s="26"/>
      <c r="B745" s="28" t="s">
        <v>747</v>
      </c>
      <c r="C745" s="26"/>
      <c r="D745" s="26"/>
      <c r="E745" s="26"/>
      <c r="F745" s="26"/>
      <c r="G745" s="26"/>
      <c r="H745" s="26"/>
      <c r="I745" s="26"/>
      <c r="J745" s="26"/>
      <c r="K745" s="26"/>
      <c r="L745" s="26"/>
      <c r="M745" s="26"/>
    </row>
    <row r="746" spans="1:13" ht="15" outlineLevel="5" x14ac:dyDescent="0.2">
      <c r="A746" s="29"/>
      <c r="B746" s="29"/>
      <c r="C746" s="29" t="s">
        <v>25</v>
      </c>
      <c r="D746" s="30"/>
      <c r="E746" s="31" t="s">
        <v>26</v>
      </c>
      <c r="F746" s="29"/>
      <c r="G746" s="32">
        <v>0</v>
      </c>
      <c r="H746" s="33">
        <f>IF((TRIM(M746)="Ja"),ROUND(ROUND((G746*D746),4),2),0)</f>
        <v>0</v>
      </c>
      <c r="I746" s="33">
        <f>ROUND(ROUND((L746*H746),4),2)</f>
        <v>0</v>
      </c>
      <c r="J746" s="34"/>
      <c r="K746" s="33">
        <f>ROUND(ROUND((L746*J746),4),2)</f>
        <v>0</v>
      </c>
      <c r="L746" s="35">
        <v>0.19</v>
      </c>
      <c r="M746" s="36" t="s">
        <v>18</v>
      </c>
    </row>
    <row r="747" spans="1:13" ht="15" outlineLevel="4" x14ac:dyDescent="0.2">
      <c r="A747" s="26" t="s">
        <v>748</v>
      </c>
      <c r="B747" s="27" t="s">
        <v>749</v>
      </c>
      <c r="C747" s="26"/>
      <c r="D747" s="26"/>
      <c r="E747" s="26"/>
      <c r="F747" s="26"/>
      <c r="G747" s="26"/>
      <c r="H747" s="26"/>
      <c r="I747" s="26"/>
      <c r="J747" s="26"/>
      <c r="K747" s="26"/>
      <c r="L747" s="26"/>
      <c r="M747" s="26"/>
    </row>
    <row r="748" spans="1:13" ht="409.5" outlineLevel="5" x14ac:dyDescent="0.2">
      <c r="A748" s="26"/>
      <c r="B748" s="28" t="s">
        <v>750</v>
      </c>
      <c r="C748" s="26"/>
      <c r="D748" s="26"/>
      <c r="E748" s="26"/>
      <c r="F748" s="26"/>
      <c r="G748" s="26"/>
      <c r="H748" s="26"/>
      <c r="I748" s="26"/>
      <c r="J748" s="26"/>
      <c r="K748" s="26"/>
      <c r="L748" s="26"/>
      <c r="M748" s="26"/>
    </row>
    <row r="749" spans="1:13" ht="15" outlineLevel="5" x14ac:dyDescent="0.2">
      <c r="A749" s="29"/>
      <c r="B749" s="29"/>
      <c r="C749" s="29" t="s">
        <v>25</v>
      </c>
      <c r="D749" s="30"/>
      <c r="E749" s="31" t="s">
        <v>26</v>
      </c>
      <c r="F749" s="29"/>
      <c r="G749" s="32">
        <v>0</v>
      </c>
      <c r="H749" s="33">
        <f>IF((TRIM(M749)="Ja"),ROUND(ROUND((G749*D749),4),2),0)</f>
        <v>0</v>
      </c>
      <c r="I749" s="33">
        <f>ROUND(ROUND((L749*H749),4),2)</f>
        <v>0</v>
      </c>
      <c r="J749" s="34"/>
      <c r="K749" s="33">
        <f>ROUND(ROUND((L749*J749),4),2)</f>
        <v>0</v>
      </c>
      <c r="L749" s="35">
        <v>0.19</v>
      </c>
      <c r="M749" s="36" t="s">
        <v>18</v>
      </c>
    </row>
    <row r="750" spans="1:13" ht="15" outlineLevel="4" x14ac:dyDescent="0.2">
      <c r="A750" s="26" t="s">
        <v>751</v>
      </c>
      <c r="B750" s="27" t="s">
        <v>752</v>
      </c>
      <c r="C750" s="26"/>
      <c r="D750" s="26"/>
      <c r="E750" s="26"/>
      <c r="F750" s="26"/>
      <c r="G750" s="26"/>
      <c r="H750" s="26"/>
      <c r="I750" s="26"/>
      <c r="J750" s="26"/>
      <c r="K750" s="26"/>
      <c r="L750" s="26"/>
      <c r="M750" s="26"/>
    </row>
    <row r="751" spans="1:13" ht="409.5" outlineLevel="5" x14ac:dyDescent="0.2">
      <c r="A751" s="26"/>
      <c r="B751" s="28" t="s">
        <v>753</v>
      </c>
      <c r="C751" s="26"/>
      <c r="D751" s="26"/>
      <c r="E751" s="26"/>
      <c r="F751" s="26"/>
      <c r="G751" s="26"/>
      <c r="H751" s="26"/>
      <c r="I751" s="26"/>
      <c r="J751" s="26"/>
      <c r="K751" s="26"/>
      <c r="L751" s="26"/>
      <c r="M751" s="26"/>
    </row>
    <row r="752" spans="1:13" ht="15" outlineLevel="5" x14ac:dyDescent="0.2">
      <c r="A752" s="29"/>
      <c r="B752" s="29"/>
      <c r="C752" s="29" t="s">
        <v>25</v>
      </c>
      <c r="D752" s="30"/>
      <c r="E752" s="31" t="s">
        <v>26</v>
      </c>
      <c r="F752" s="29"/>
      <c r="G752" s="32">
        <v>0</v>
      </c>
      <c r="H752" s="33">
        <f>IF((TRIM(M752)="Ja"),ROUND(ROUND((G752*D752),4),2),0)</f>
        <v>0</v>
      </c>
      <c r="I752" s="33">
        <f>ROUND(ROUND((L752*H752),4),2)</f>
        <v>0</v>
      </c>
      <c r="J752" s="34"/>
      <c r="K752" s="33">
        <f>ROUND(ROUND((L752*J752),4),2)</f>
        <v>0</v>
      </c>
      <c r="L752" s="35">
        <v>0.19</v>
      </c>
      <c r="M752" s="36" t="s">
        <v>18</v>
      </c>
    </row>
    <row r="753" spans="1:13" ht="15" outlineLevel="4" x14ac:dyDescent="0.2">
      <c r="A753" s="26" t="s">
        <v>754</v>
      </c>
      <c r="B753" s="27" t="s">
        <v>755</v>
      </c>
      <c r="C753" s="26"/>
      <c r="D753" s="26"/>
      <c r="E753" s="26"/>
      <c r="F753" s="26"/>
      <c r="G753" s="26"/>
      <c r="H753" s="26"/>
      <c r="I753" s="26"/>
      <c r="J753" s="26"/>
      <c r="K753" s="26"/>
      <c r="L753" s="26"/>
      <c r="M753" s="26"/>
    </row>
    <row r="754" spans="1:13" ht="409.5" outlineLevel="5" x14ac:dyDescent="0.2">
      <c r="A754" s="26"/>
      <c r="B754" s="28" t="s">
        <v>756</v>
      </c>
      <c r="C754" s="26"/>
      <c r="D754" s="26"/>
      <c r="E754" s="26"/>
      <c r="F754" s="26"/>
      <c r="G754" s="26"/>
      <c r="H754" s="26"/>
      <c r="I754" s="26"/>
      <c r="J754" s="26"/>
      <c r="K754" s="26"/>
      <c r="L754" s="26"/>
      <c r="M754" s="26"/>
    </row>
    <row r="755" spans="1:13" ht="15" outlineLevel="5" x14ac:dyDescent="0.2">
      <c r="A755" s="29"/>
      <c r="B755" s="29"/>
      <c r="C755" s="29" t="s">
        <v>25</v>
      </c>
      <c r="D755" s="30"/>
      <c r="E755" s="31" t="s">
        <v>26</v>
      </c>
      <c r="F755" s="29"/>
      <c r="G755" s="32">
        <v>0</v>
      </c>
      <c r="H755" s="33">
        <f>IF((TRIM(M755)="Ja"),ROUND(ROUND((G755*D755),4),2),0)</f>
        <v>0</v>
      </c>
      <c r="I755" s="33">
        <f>ROUND(ROUND((L755*H755),4),2)</f>
        <v>0</v>
      </c>
      <c r="J755" s="34"/>
      <c r="K755" s="33">
        <f>ROUND(ROUND((L755*J755),4),2)</f>
        <v>0</v>
      </c>
      <c r="L755" s="35">
        <v>0.19</v>
      </c>
      <c r="M755" s="36" t="s">
        <v>18</v>
      </c>
    </row>
    <row r="756" spans="1:13" ht="15" outlineLevel="3" x14ac:dyDescent="0.2">
      <c r="A756" s="17" t="s">
        <v>757</v>
      </c>
      <c r="B756" s="18" t="s">
        <v>205</v>
      </c>
      <c r="C756" s="17" t="s">
        <v>620</v>
      </c>
      <c r="D756" s="19"/>
      <c r="E756" s="20"/>
      <c r="F756" s="17"/>
      <c r="G756" s="21"/>
      <c r="H756" s="22">
        <f>IF((TRIM(M756)="Ja"),SUM(H759,H762,H765,H768,H771,H774,H777),0)</f>
        <v>0</v>
      </c>
      <c r="I756" s="22">
        <f>ROUND(ROUND((L756*H756),4),2)</f>
        <v>0</v>
      </c>
      <c r="J756" s="23"/>
      <c r="K756" s="22">
        <f>ROUND(ROUND((L756*J756),4),2)</f>
        <v>0</v>
      </c>
      <c r="L756" s="24">
        <v>0.19</v>
      </c>
      <c r="M756" s="25" t="s">
        <v>18</v>
      </c>
    </row>
    <row r="757" spans="1:13" ht="15" outlineLevel="4" x14ac:dyDescent="0.2">
      <c r="A757" s="26" t="s">
        <v>758</v>
      </c>
      <c r="B757" s="27" t="s">
        <v>579</v>
      </c>
      <c r="C757" s="26"/>
      <c r="D757" s="26"/>
      <c r="E757" s="26"/>
      <c r="F757" s="26"/>
      <c r="G757" s="26"/>
      <c r="H757" s="26"/>
      <c r="I757" s="26"/>
      <c r="J757" s="26"/>
      <c r="K757" s="26"/>
      <c r="L757" s="26"/>
      <c r="M757" s="26"/>
    </row>
    <row r="758" spans="1:13" ht="409.5" outlineLevel="5" x14ac:dyDescent="0.2">
      <c r="A758" s="26"/>
      <c r="B758" s="28" t="s">
        <v>759</v>
      </c>
      <c r="C758" s="26"/>
      <c r="D758" s="26"/>
      <c r="E758" s="26"/>
      <c r="F758" s="26"/>
      <c r="G758" s="26"/>
      <c r="H758" s="26"/>
      <c r="I758" s="26"/>
      <c r="J758" s="26"/>
      <c r="K758" s="26"/>
      <c r="L758" s="26"/>
      <c r="M758" s="26"/>
    </row>
    <row r="759" spans="1:13" ht="15" outlineLevel="5" x14ac:dyDescent="0.2">
      <c r="A759" s="29"/>
      <c r="B759" s="29"/>
      <c r="C759" s="29" t="s">
        <v>25</v>
      </c>
      <c r="D759" s="30"/>
      <c r="E759" s="31" t="s">
        <v>26</v>
      </c>
      <c r="F759" s="29"/>
      <c r="G759" s="32">
        <v>0</v>
      </c>
      <c r="H759" s="33">
        <f>IF((TRIM(M759)="Ja"),ROUND(ROUND((G759*D759),4),2),0)</f>
        <v>0</v>
      </c>
      <c r="I759" s="33">
        <f>ROUND(ROUND((L759*H759),4),2)</f>
        <v>0</v>
      </c>
      <c r="J759" s="34"/>
      <c r="K759" s="33">
        <f>ROUND(ROUND((L759*J759),4),2)</f>
        <v>0</v>
      </c>
      <c r="L759" s="35">
        <v>0.19</v>
      </c>
      <c r="M759" s="36" t="s">
        <v>18</v>
      </c>
    </row>
    <row r="760" spans="1:13" ht="15" outlineLevel="4" x14ac:dyDescent="0.2">
      <c r="A760" s="26" t="s">
        <v>760</v>
      </c>
      <c r="B760" s="27" t="s">
        <v>761</v>
      </c>
      <c r="C760" s="26"/>
      <c r="D760" s="26"/>
      <c r="E760" s="26"/>
      <c r="F760" s="26"/>
      <c r="G760" s="26"/>
      <c r="H760" s="26"/>
      <c r="I760" s="26"/>
      <c r="J760" s="26"/>
      <c r="K760" s="26"/>
      <c r="L760" s="26"/>
      <c r="M760" s="26"/>
    </row>
    <row r="761" spans="1:13" ht="409.5" outlineLevel="5" x14ac:dyDescent="0.2">
      <c r="A761" s="26"/>
      <c r="B761" s="28" t="s">
        <v>762</v>
      </c>
      <c r="C761" s="26"/>
      <c r="D761" s="26"/>
      <c r="E761" s="26"/>
      <c r="F761" s="26"/>
      <c r="G761" s="26"/>
      <c r="H761" s="26"/>
      <c r="I761" s="26"/>
      <c r="J761" s="26"/>
      <c r="K761" s="26"/>
      <c r="L761" s="26"/>
      <c r="M761" s="26"/>
    </row>
    <row r="762" spans="1:13" ht="15" outlineLevel="5" x14ac:dyDescent="0.2">
      <c r="A762" s="29"/>
      <c r="B762" s="29"/>
      <c r="C762" s="29" t="s">
        <v>25</v>
      </c>
      <c r="D762" s="30"/>
      <c r="E762" s="31" t="s">
        <v>26</v>
      </c>
      <c r="F762" s="29"/>
      <c r="G762" s="32">
        <v>0</v>
      </c>
      <c r="H762" s="33">
        <f>IF((TRIM(M762)="Ja"),ROUND(ROUND((G762*D762),4),2),0)</f>
        <v>0</v>
      </c>
      <c r="I762" s="33">
        <f>ROUND(ROUND((L762*H762),4),2)</f>
        <v>0</v>
      </c>
      <c r="J762" s="34"/>
      <c r="K762" s="33">
        <f>ROUND(ROUND((L762*J762),4),2)</f>
        <v>0</v>
      </c>
      <c r="L762" s="35">
        <v>0.19</v>
      </c>
      <c r="M762" s="36" t="s">
        <v>18</v>
      </c>
    </row>
    <row r="763" spans="1:13" ht="15" outlineLevel="4" x14ac:dyDescent="0.2">
      <c r="A763" s="26" t="s">
        <v>763</v>
      </c>
      <c r="B763" s="27" t="s">
        <v>764</v>
      </c>
      <c r="C763" s="26"/>
      <c r="D763" s="26"/>
      <c r="E763" s="26"/>
      <c r="F763" s="26"/>
      <c r="G763" s="26"/>
      <c r="H763" s="26"/>
      <c r="I763" s="26"/>
      <c r="J763" s="26"/>
      <c r="K763" s="26"/>
      <c r="L763" s="26"/>
      <c r="M763" s="26"/>
    </row>
    <row r="764" spans="1:13" ht="409.5" outlineLevel="5" x14ac:dyDescent="0.2">
      <c r="A764" s="26"/>
      <c r="B764" s="28" t="s">
        <v>765</v>
      </c>
      <c r="C764" s="26"/>
      <c r="D764" s="26"/>
      <c r="E764" s="26"/>
      <c r="F764" s="26"/>
      <c r="G764" s="26"/>
      <c r="H764" s="26"/>
      <c r="I764" s="26"/>
      <c r="J764" s="26"/>
      <c r="K764" s="26"/>
      <c r="L764" s="26"/>
      <c r="M764" s="26"/>
    </row>
    <row r="765" spans="1:13" ht="15" outlineLevel="5" x14ac:dyDescent="0.2">
      <c r="A765" s="29"/>
      <c r="B765" s="29"/>
      <c r="C765" s="29" t="s">
        <v>25</v>
      </c>
      <c r="D765" s="30"/>
      <c r="E765" s="31" t="s">
        <v>26</v>
      </c>
      <c r="F765" s="29"/>
      <c r="G765" s="32">
        <v>0</v>
      </c>
      <c r="H765" s="33">
        <f>IF((TRIM(M765)="Ja"),ROUND(ROUND((G765*D765),4),2),0)</f>
        <v>0</v>
      </c>
      <c r="I765" s="33">
        <f>ROUND(ROUND((L765*H765),4),2)</f>
        <v>0</v>
      </c>
      <c r="J765" s="34"/>
      <c r="K765" s="33">
        <f>ROUND(ROUND((L765*J765),4),2)</f>
        <v>0</v>
      </c>
      <c r="L765" s="35">
        <v>0.19</v>
      </c>
      <c r="M765" s="36" t="s">
        <v>18</v>
      </c>
    </row>
    <row r="766" spans="1:13" ht="15" outlineLevel="4" x14ac:dyDescent="0.2">
      <c r="A766" s="26" t="s">
        <v>766</v>
      </c>
      <c r="B766" s="27" t="s">
        <v>767</v>
      </c>
      <c r="C766" s="26"/>
      <c r="D766" s="26"/>
      <c r="E766" s="26"/>
      <c r="F766" s="26"/>
      <c r="G766" s="26"/>
      <c r="H766" s="26"/>
      <c r="I766" s="26"/>
      <c r="J766" s="26"/>
      <c r="K766" s="26"/>
      <c r="L766" s="26"/>
      <c r="M766" s="26"/>
    </row>
    <row r="767" spans="1:13" ht="225" outlineLevel="5" x14ac:dyDescent="0.2">
      <c r="A767" s="26"/>
      <c r="B767" s="28" t="s">
        <v>768</v>
      </c>
      <c r="C767" s="26"/>
      <c r="D767" s="26"/>
      <c r="E767" s="26"/>
      <c r="F767" s="26"/>
      <c r="G767" s="26"/>
      <c r="H767" s="26"/>
      <c r="I767" s="26"/>
      <c r="J767" s="26"/>
      <c r="K767" s="26"/>
      <c r="L767" s="26"/>
      <c r="M767" s="26"/>
    </row>
    <row r="768" spans="1:13" ht="15" outlineLevel="5" x14ac:dyDescent="0.2">
      <c r="A768" s="29"/>
      <c r="B768" s="29"/>
      <c r="C768" s="29" t="s">
        <v>25</v>
      </c>
      <c r="D768" s="30"/>
      <c r="E768" s="31" t="s">
        <v>26</v>
      </c>
      <c r="F768" s="29"/>
      <c r="G768" s="32">
        <v>0</v>
      </c>
      <c r="H768" s="33">
        <f>IF((TRIM(M768)="Ja"),ROUND(ROUND((G768*D768),4),2),0)</f>
        <v>0</v>
      </c>
      <c r="I768" s="33">
        <f>ROUND(ROUND((L768*H768),4),2)</f>
        <v>0</v>
      </c>
      <c r="J768" s="34"/>
      <c r="K768" s="33">
        <f>ROUND(ROUND((L768*J768),4),2)</f>
        <v>0</v>
      </c>
      <c r="L768" s="35">
        <v>0.19</v>
      </c>
      <c r="M768" s="36" t="s">
        <v>18</v>
      </c>
    </row>
    <row r="769" spans="1:13" ht="15" outlineLevel="4" x14ac:dyDescent="0.2">
      <c r="A769" s="26" t="s">
        <v>769</v>
      </c>
      <c r="B769" s="27" t="s">
        <v>770</v>
      </c>
      <c r="C769" s="26"/>
      <c r="D769" s="26"/>
      <c r="E769" s="26"/>
      <c r="F769" s="26"/>
      <c r="G769" s="26"/>
      <c r="H769" s="26"/>
      <c r="I769" s="26"/>
      <c r="J769" s="26"/>
      <c r="K769" s="26"/>
      <c r="L769" s="26"/>
      <c r="M769" s="26"/>
    </row>
    <row r="770" spans="1:13" ht="225" outlineLevel="5" x14ac:dyDescent="0.2">
      <c r="A770" s="26"/>
      <c r="B770" s="28" t="s">
        <v>771</v>
      </c>
      <c r="C770" s="26"/>
      <c r="D770" s="26"/>
      <c r="E770" s="26"/>
      <c r="F770" s="26"/>
      <c r="G770" s="26"/>
      <c r="H770" s="26"/>
      <c r="I770" s="26"/>
      <c r="J770" s="26"/>
      <c r="K770" s="26"/>
      <c r="L770" s="26"/>
      <c r="M770" s="26"/>
    </row>
    <row r="771" spans="1:13" ht="15" outlineLevel="5" x14ac:dyDescent="0.2">
      <c r="A771" s="29"/>
      <c r="B771" s="29"/>
      <c r="C771" s="29" t="s">
        <v>25</v>
      </c>
      <c r="D771" s="30"/>
      <c r="E771" s="31" t="s">
        <v>26</v>
      </c>
      <c r="F771" s="29"/>
      <c r="G771" s="32">
        <v>0</v>
      </c>
      <c r="H771" s="33">
        <f>IF((TRIM(M771)="Ja"),ROUND(ROUND((G771*D771),4),2),0)</f>
        <v>0</v>
      </c>
      <c r="I771" s="33">
        <f>ROUND(ROUND((L771*H771),4),2)</f>
        <v>0</v>
      </c>
      <c r="J771" s="34"/>
      <c r="K771" s="33">
        <f>ROUND(ROUND((L771*J771),4),2)</f>
        <v>0</v>
      </c>
      <c r="L771" s="35">
        <v>0.19</v>
      </c>
      <c r="M771" s="36" t="s">
        <v>18</v>
      </c>
    </row>
    <row r="772" spans="1:13" ht="15" outlineLevel="4" x14ac:dyDescent="0.2">
      <c r="A772" s="26" t="s">
        <v>772</v>
      </c>
      <c r="B772" s="27" t="s">
        <v>773</v>
      </c>
      <c r="C772" s="26"/>
      <c r="D772" s="26"/>
      <c r="E772" s="26"/>
      <c r="F772" s="26"/>
      <c r="G772" s="26"/>
      <c r="H772" s="26"/>
      <c r="I772" s="26"/>
      <c r="J772" s="26"/>
      <c r="K772" s="26"/>
      <c r="L772" s="26"/>
      <c r="M772" s="26"/>
    </row>
    <row r="773" spans="1:13" ht="225" outlineLevel="5" x14ac:dyDescent="0.2">
      <c r="A773" s="26"/>
      <c r="B773" s="28" t="s">
        <v>774</v>
      </c>
      <c r="C773" s="26"/>
      <c r="D773" s="26"/>
      <c r="E773" s="26"/>
      <c r="F773" s="26"/>
      <c r="G773" s="26"/>
      <c r="H773" s="26"/>
      <c r="I773" s="26"/>
      <c r="J773" s="26"/>
      <c r="K773" s="26"/>
      <c r="L773" s="26"/>
      <c r="M773" s="26"/>
    </row>
    <row r="774" spans="1:13" ht="15" outlineLevel="5" x14ac:dyDescent="0.2">
      <c r="A774" s="29"/>
      <c r="B774" s="29"/>
      <c r="C774" s="29" t="s">
        <v>25</v>
      </c>
      <c r="D774" s="30"/>
      <c r="E774" s="31" t="s">
        <v>26</v>
      </c>
      <c r="F774" s="29"/>
      <c r="G774" s="32">
        <v>0</v>
      </c>
      <c r="H774" s="33">
        <f>IF((TRIM(M774)="Ja"),ROUND(ROUND((G774*D774),4),2),0)</f>
        <v>0</v>
      </c>
      <c r="I774" s="33">
        <f>ROUND(ROUND((L774*H774),4),2)</f>
        <v>0</v>
      </c>
      <c r="J774" s="34"/>
      <c r="K774" s="33">
        <f>ROUND(ROUND((L774*J774),4),2)</f>
        <v>0</v>
      </c>
      <c r="L774" s="35">
        <v>0.19</v>
      </c>
      <c r="M774" s="36" t="s">
        <v>18</v>
      </c>
    </row>
    <row r="775" spans="1:13" ht="15" outlineLevel="4" x14ac:dyDescent="0.2">
      <c r="A775" s="26" t="s">
        <v>775</v>
      </c>
      <c r="B775" s="27" t="s">
        <v>776</v>
      </c>
      <c r="C775" s="26"/>
      <c r="D775" s="26"/>
      <c r="E775" s="26"/>
      <c r="F775" s="26"/>
      <c r="G775" s="26"/>
      <c r="H775" s="26"/>
      <c r="I775" s="26"/>
      <c r="J775" s="26"/>
      <c r="K775" s="26"/>
      <c r="L775" s="26"/>
      <c r="M775" s="26"/>
    </row>
    <row r="776" spans="1:13" ht="225" outlineLevel="5" x14ac:dyDescent="0.2">
      <c r="A776" s="26"/>
      <c r="B776" s="28" t="s">
        <v>777</v>
      </c>
      <c r="C776" s="26"/>
      <c r="D776" s="26"/>
      <c r="E776" s="26"/>
      <c r="F776" s="26"/>
      <c r="G776" s="26"/>
      <c r="H776" s="26"/>
      <c r="I776" s="26"/>
      <c r="J776" s="26"/>
      <c r="K776" s="26"/>
      <c r="L776" s="26"/>
      <c r="M776" s="26"/>
    </row>
    <row r="777" spans="1:13" ht="15" outlineLevel="5" x14ac:dyDescent="0.2">
      <c r="A777" s="29"/>
      <c r="B777" s="29"/>
      <c r="C777" s="29" t="s">
        <v>25</v>
      </c>
      <c r="D777" s="30"/>
      <c r="E777" s="31" t="s">
        <v>26</v>
      </c>
      <c r="F777" s="29"/>
      <c r="G777" s="32">
        <v>0</v>
      </c>
      <c r="H777" s="33">
        <f>IF((TRIM(M777)="Ja"),ROUND(ROUND((G777*D777),4),2),0)</f>
        <v>0</v>
      </c>
      <c r="I777" s="33">
        <f>ROUND(ROUND((L777*H777),4),2)</f>
        <v>0</v>
      </c>
      <c r="J777" s="34"/>
      <c r="K777" s="33">
        <f>ROUND(ROUND((L777*J777),4),2)</f>
        <v>0</v>
      </c>
      <c r="L777" s="35">
        <v>0.19</v>
      </c>
      <c r="M777" s="36" t="s">
        <v>18</v>
      </c>
    </row>
    <row r="778" spans="1:13" ht="15" outlineLevel="1" x14ac:dyDescent="0.2">
      <c r="A778" s="17" t="s">
        <v>778</v>
      </c>
      <c r="B778" s="18" t="s">
        <v>779</v>
      </c>
      <c r="C778" s="17" t="s">
        <v>21</v>
      </c>
      <c r="D778" s="19"/>
      <c r="E778" s="20"/>
      <c r="F778" s="17"/>
      <c r="G778" s="21"/>
      <c r="H778" s="22">
        <f>IF((TRIM(M778)="Ja"),SUM(H781,H784,H787,H790,H793,H796,H799,H802,H805,H808,H811,H814,H817,H820,H823,H826,H829,H832,H835,H838,H841,H844,H847,H850,H853),0)</f>
        <v>0</v>
      </c>
      <c r="I778" s="22">
        <f>ROUND(ROUND((L778*H778),4),2)</f>
        <v>0</v>
      </c>
      <c r="J778" s="23"/>
      <c r="K778" s="22">
        <f>ROUND(ROUND((L778*J778),4),2)</f>
        <v>0</v>
      </c>
      <c r="L778" s="24">
        <v>0.19</v>
      </c>
      <c r="M778" s="25" t="s">
        <v>18</v>
      </c>
    </row>
    <row r="779" spans="1:13" ht="15" outlineLevel="2" x14ac:dyDescent="0.2">
      <c r="A779" s="26" t="s">
        <v>780</v>
      </c>
      <c r="B779" s="27" t="s">
        <v>781</v>
      </c>
      <c r="C779" s="26"/>
      <c r="D779" s="26"/>
      <c r="E779" s="26"/>
      <c r="F779" s="26"/>
      <c r="G779" s="26"/>
      <c r="H779" s="26"/>
      <c r="I779" s="26"/>
      <c r="J779" s="26"/>
      <c r="K779" s="26"/>
      <c r="L779" s="26"/>
      <c r="M779" s="26"/>
    </row>
    <row r="780" spans="1:13" ht="409.5" outlineLevel="3" x14ac:dyDescent="0.2">
      <c r="A780" s="26"/>
      <c r="B780" s="28" t="s">
        <v>782</v>
      </c>
      <c r="C780" s="26"/>
      <c r="D780" s="26"/>
      <c r="E780" s="26"/>
      <c r="F780" s="26"/>
      <c r="G780" s="26"/>
      <c r="H780" s="26"/>
      <c r="I780" s="26"/>
      <c r="J780" s="26"/>
      <c r="K780" s="26"/>
      <c r="L780" s="26"/>
      <c r="M780" s="26"/>
    </row>
    <row r="781" spans="1:13" ht="15" outlineLevel="3" x14ac:dyDescent="0.2">
      <c r="A781" s="29"/>
      <c r="B781" s="29"/>
      <c r="C781" s="29" t="s">
        <v>25</v>
      </c>
      <c r="D781" s="30"/>
      <c r="E781" s="31" t="s">
        <v>783</v>
      </c>
      <c r="F781" s="29"/>
      <c r="G781" s="32">
        <v>0</v>
      </c>
      <c r="H781" s="33">
        <f>IF((TRIM(M781)="Ja"),ROUND(ROUND((G781*D781),4),2),0)</f>
        <v>0</v>
      </c>
      <c r="I781" s="33">
        <f>ROUND(ROUND((L781*H781),4),2)</f>
        <v>0</v>
      </c>
      <c r="J781" s="34"/>
      <c r="K781" s="33">
        <f>ROUND(ROUND((L781*J781),4),2)</f>
        <v>0</v>
      </c>
      <c r="L781" s="35">
        <v>0.19</v>
      </c>
      <c r="M781" s="36" t="s">
        <v>18</v>
      </c>
    </row>
    <row r="782" spans="1:13" ht="15" outlineLevel="2" x14ac:dyDescent="0.2">
      <c r="A782" s="26" t="s">
        <v>784</v>
      </c>
      <c r="B782" s="27" t="s">
        <v>785</v>
      </c>
      <c r="C782" s="26"/>
      <c r="D782" s="26"/>
      <c r="E782" s="26"/>
      <c r="F782" s="26"/>
      <c r="G782" s="26"/>
      <c r="H782" s="26"/>
      <c r="I782" s="26"/>
      <c r="J782" s="26"/>
      <c r="K782" s="26"/>
      <c r="L782" s="26"/>
      <c r="M782" s="26"/>
    </row>
    <row r="783" spans="1:13" ht="213.75" outlineLevel="3" x14ac:dyDescent="0.2">
      <c r="A783" s="26"/>
      <c r="B783" s="28" t="s">
        <v>786</v>
      </c>
      <c r="C783" s="26"/>
      <c r="D783" s="26"/>
      <c r="E783" s="26"/>
      <c r="F783" s="26"/>
      <c r="G783" s="26"/>
      <c r="H783" s="26"/>
      <c r="I783" s="26"/>
      <c r="J783" s="26"/>
      <c r="K783" s="26"/>
      <c r="L783" s="26"/>
      <c r="M783" s="26"/>
    </row>
    <row r="784" spans="1:13" ht="15" outlineLevel="3" x14ac:dyDescent="0.2">
      <c r="A784" s="29"/>
      <c r="B784" s="29"/>
      <c r="C784" s="29" t="s">
        <v>25</v>
      </c>
      <c r="D784" s="30"/>
      <c r="E784" s="31" t="s">
        <v>26</v>
      </c>
      <c r="F784" s="29"/>
      <c r="G784" s="32">
        <v>0</v>
      </c>
      <c r="H784" s="33">
        <f>IF((TRIM(M784)="Ja"),ROUND(ROUND((G784*D784),4),2),0)</f>
        <v>0</v>
      </c>
      <c r="I784" s="33">
        <f>ROUND(ROUND((L784*H784),4),2)</f>
        <v>0</v>
      </c>
      <c r="J784" s="34"/>
      <c r="K784" s="33">
        <f>ROUND(ROUND((L784*J784),4),2)</f>
        <v>0</v>
      </c>
      <c r="L784" s="35">
        <v>0.19</v>
      </c>
      <c r="M784" s="36" t="s">
        <v>18</v>
      </c>
    </row>
    <row r="785" spans="1:13" ht="15" outlineLevel="2" x14ac:dyDescent="0.2">
      <c r="A785" s="26" t="s">
        <v>787</v>
      </c>
      <c r="B785" s="27" t="s">
        <v>788</v>
      </c>
      <c r="C785" s="26"/>
      <c r="D785" s="26"/>
      <c r="E785" s="26"/>
      <c r="F785" s="26"/>
      <c r="G785" s="26"/>
      <c r="H785" s="26"/>
      <c r="I785" s="26"/>
      <c r="J785" s="26"/>
      <c r="K785" s="26"/>
      <c r="L785" s="26"/>
      <c r="M785" s="26"/>
    </row>
    <row r="786" spans="1:13" ht="409.5" outlineLevel="3" x14ac:dyDescent="0.2">
      <c r="A786" s="26"/>
      <c r="B786" s="28" t="s">
        <v>789</v>
      </c>
      <c r="C786" s="26"/>
      <c r="D786" s="26"/>
      <c r="E786" s="26"/>
      <c r="F786" s="26"/>
      <c r="G786" s="26"/>
      <c r="H786" s="26"/>
      <c r="I786" s="26"/>
      <c r="J786" s="26"/>
      <c r="K786" s="26"/>
      <c r="L786" s="26"/>
      <c r="M786" s="26"/>
    </row>
    <row r="787" spans="1:13" ht="15" outlineLevel="3" x14ac:dyDescent="0.2">
      <c r="A787" s="29"/>
      <c r="B787" s="29"/>
      <c r="C787" s="29" t="s">
        <v>25</v>
      </c>
      <c r="D787" s="30"/>
      <c r="E787" s="31" t="s">
        <v>26</v>
      </c>
      <c r="F787" s="29"/>
      <c r="G787" s="32">
        <v>0</v>
      </c>
      <c r="H787" s="33">
        <f>IF((TRIM(M787)="Ja"),ROUND(ROUND((G787*D787),4),2),0)</f>
        <v>0</v>
      </c>
      <c r="I787" s="33">
        <f>ROUND(ROUND((L787*H787),4),2)</f>
        <v>0</v>
      </c>
      <c r="J787" s="34"/>
      <c r="K787" s="33">
        <f>ROUND(ROUND((L787*J787),4),2)</f>
        <v>0</v>
      </c>
      <c r="L787" s="35">
        <v>0.19</v>
      </c>
      <c r="M787" s="36" t="s">
        <v>18</v>
      </c>
    </row>
    <row r="788" spans="1:13" ht="15" outlineLevel="2" x14ac:dyDescent="0.2">
      <c r="A788" s="26" t="s">
        <v>790</v>
      </c>
      <c r="B788" s="27" t="s">
        <v>791</v>
      </c>
      <c r="C788" s="26"/>
      <c r="D788" s="26"/>
      <c r="E788" s="26"/>
      <c r="F788" s="26"/>
      <c r="G788" s="26"/>
      <c r="H788" s="26"/>
      <c r="I788" s="26"/>
      <c r="J788" s="26"/>
      <c r="K788" s="26"/>
      <c r="L788" s="26"/>
      <c r="M788" s="26"/>
    </row>
    <row r="789" spans="1:13" ht="409.5" outlineLevel="3" x14ac:dyDescent="0.2">
      <c r="A789" s="26"/>
      <c r="B789" s="28" t="s">
        <v>792</v>
      </c>
      <c r="C789" s="26"/>
      <c r="D789" s="26"/>
      <c r="E789" s="26"/>
      <c r="F789" s="26"/>
      <c r="G789" s="26"/>
      <c r="H789" s="26"/>
      <c r="I789" s="26"/>
      <c r="J789" s="26"/>
      <c r="K789" s="26"/>
      <c r="L789" s="26"/>
      <c r="M789" s="26"/>
    </row>
    <row r="790" spans="1:13" ht="15" outlineLevel="3" x14ac:dyDescent="0.2">
      <c r="A790" s="29"/>
      <c r="B790" s="29"/>
      <c r="C790" s="29" t="s">
        <v>25</v>
      </c>
      <c r="D790" s="30"/>
      <c r="E790" s="31" t="s">
        <v>26</v>
      </c>
      <c r="F790" s="29"/>
      <c r="G790" s="32">
        <v>0</v>
      </c>
      <c r="H790" s="33">
        <f>IF((TRIM(M790)="Ja"),ROUND(ROUND((G790*D790),4),2),0)</f>
        <v>0</v>
      </c>
      <c r="I790" s="33">
        <f>ROUND(ROUND((L790*H790),4),2)</f>
        <v>0</v>
      </c>
      <c r="J790" s="34"/>
      <c r="K790" s="33">
        <f>ROUND(ROUND((L790*J790),4),2)</f>
        <v>0</v>
      </c>
      <c r="L790" s="35">
        <v>0.19</v>
      </c>
      <c r="M790" s="36" t="s">
        <v>18</v>
      </c>
    </row>
    <row r="791" spans="1:13" ht="15" outlineLevel="2" x14ac:dyDescent="0.2">
      <c r="A791" s="26" t="s">
        <v>793</v>
      </c>
      <c r="B791" s="27" t="s">
        <v>794</v>
      </c>
      <c r="C791" s="26"/>
      <c r="D791" s="26"/>
      <c r="E791" s="26"/>
      <c r="F791" s="26"/>
      <c r="G791" s="26"/>
      <c r="H791" s="26"/>
      <c r="I791" s="26"/>
      <c r="J791" s="26"/>
      <c r="K791" s="26"/>
      <c r="L791" s="26"/>
      <c r="M791" s="26"/>
    </row>
    <row r="792" spans="1:13" ht="225" outlineLevel="3" x14ac:dyDescent="0.2">
      <c r="A792" s="26"/>
      <c r="B792" s="28" t="s">
        <v>795</v>
      </c>
      <c r="C792" s="26"/>
      <c r="D792" s="26"/>
      <c r="E792" s="26"/>
      <c r="F792" s="26"/>
      <c r="G792" s="26"/>
      <c r="H792" s="26"/>
      <c r="I792" s="26"/>
      <c r="J792" s="26"/>
      <c r="K792" s="26"/>
      <c r="L792" s="26"/>
      <c r="M792" s="26"/>
    </row>
    <row r="793" spans="1:13" ht="15" outlineLevel="3" x14ac:dyDescent="0.2">
      <c r="A793" s="29"/>
      <c r="B793" s="29"/>
      <c r="C793" s="29" t="s">
        <v>25</v>
      </c>
      <c r="D793" s="30"/>
      <c r="E793" s="31" t="s">
        <v>26</v>
      </c>
      <c r="F793" s="29"/>
      <c r="G793" s="32">
        <v>0</v>
      </c>
      <c r="H793" s="33">
        <f>IF((TRIM(M793)="Ja"),ROUND(ROUND((G793*D793),4),2),0)</f>
        <v>0</v>
      </c>
      <c r="I793" s="33">
        <f>ROUND(ROUND((L793*H793),4),2)</f>
        <v>0</v>
      </c>
      <c r="J793" s="34"/>
      <c r="K793" s="33">
        <f>ROUND(ROUND((L793*J793),4),2)</f>
        <v>0</v>
      </c>
      <c r="L793" s="35">
        <v>0.19</v>
      </c>
      <c r="M793" s="36" t="s">
        <v>18</v>
      </c>
    </row>
    <row r="794" spans="1:13" ht="15" outlineLevel="2" x14ac:dyDescent="0.2">
      <c r="A794" s="26" t="s">
        <v>796</v>
      </c>
      <c r="B794" s="27" t="s">
        <v>797</v>
      </c>
      <c r="C794" s="26"/>
      <c r="D794" s="26"/>
      <c r="E794" s="26"/>
      <c r="F794" s="26"/>
      <c r="G794" s="26"/>
      <c r="H794" s="26"/>
      <c r="I794" s="26"/>
      <c r="J794" s="26"/>
      <c r="K794" s="26"/>
      <c r="L794" s="26"/>
      <c r="M794" s="26"/>
    </row>
    <row r="795" spans="1:13" ht="258.75" outlineLevel="3" x14ac:dyDescent="0.2">
      <c r="A795" s="26"/>
      <c r="B795" s="28" t="s">
        <v>798</v>
      </c>
      <c r="C795" s="26"/>
      <c r="D795" s="26"/>
      <c r="E795" s="26"/>
      <c r="F795" s="26"/>
      <c r="G795" s="26"/>
      <c r="H795" s="26"/>
      <c r="I795" s="26"/>
      <c r="J795" s="26"/>
      <c r="K795" s="26"/>
      <c r="L795" s="26"/>
      <c r="M795" s="26"/>
    </row>
    <row r="796" spans="1:13" ht="15" outlineLevel="3" x14ac:dyDescent="0.2">
      <c r="A796" s="29"/>
      <c r="B796" s="29"/>
      <c r="C796" s="29" t="s">
        <v>25</v>
      </c>
      <c r="D796" s="30"/>
      <c r="E796" s="31" t="s">
        <v>26</v>
      </c>
      <c r="F796" s="29"/>
      <c r="G796" s="32">
        <v>0</v>
      </c>
      <c r="H796" s="33">
        <f>IF((TRIM(M796)="Ja"),ROUND(ROUND((G796*D796),4),2),0)</f>
        <v>0</v>
      </c>
      <c r="I796" s="33">
        <f>ROUND(ROUND((L796*H796),4),2)</f>
        <v>0</v>
      </c>
      <c r="J796" s="34"/>
      <c r="K796" s="33">
        <f>ROUND(ROUND((L796*J796),4),2)</f>
        <v>0</v>
      </c>
      <c r="L796" s="35">
        <v>0.19</v>
      </c>
      <c r="M796" s="36" t="s">
        <v>18</v>
      </c>
    </row>
    <row r="797" spans="1:13" ht="15" outlineLevel="2" x14ac:dyDescent="0.2">
      <c r="A797" s="26" t="s">
        <v>799</v>
      </c>
      <c r="B797" s="27" t="s">
        <v>800</v>
      </c>
      <c r="C797" s="26"/>
      <c r="D797" s="26"/>
      <c r="E797" s="26"/>
      <c r="F797" s="26"/>
      <c r="G797" s="26"/>
      <c r="H797" s="26"/>
      <c r="I797" s="26"/>
      <c r="J797" s="26"/>
      <c r="K797" s="26"/>
      <c r="L797" s="26"/>
      <c r="M797" s="26"/>
    </row>
    <row r="798" spans="1:13" ht="409.5" outlineLevel="3" x14ac:dyDescent="0.2">
      <c r="A798" s="26"/>
      <c r="B798" s="28" t="s">
        <v>801</v>
      </c>
      <c r="C798" s="26"/>
      <c r="D798" s="26"/>
      <c r="E798" s="26"/>
      <c r="F798" s="26"/>
      <c r="G798" s="26"/>
      <c r="H798" s="26"/>
      <c r="I798" s="26"/>
      <c r="J798" s="26"/>
      <c r="K798" s="26"/>
      <c r="L798" s="26"/>
      <c r="M798" s="26"/>
    </row>
    <row r="799" spans="1:13" ht="15" outlineLevel="3" x14ac:dyDescent="0.2">
      <c r="A799" s="29"/>
      <c r="B799" s="29"/>
      <c r="C799" s="29" t="s">
        <v>25</v>
      </c>
      <c r="D799" s="30"/>
      <c r="E799" s="31" t="s">
        <v>26</v>
      </c>
      <c r="F799" s="29"/>
      <c r="G799" s="32">
        <v>2</v>
      </c>
      <c r="H799" s="33">
        <f>IF((TRIM(M799)="Ja"),ROUND(ROUND((G799*D799),4),2),0)</f>
        <v>0</v>
      </c>
      <c r="I799" s="33">
        <f>ROUND(ROUND((L799*H799),4),2)</f>
        <v>0</v>
      </c>
      <c r="J799" s="34"/>
      <c r="K799" s="33">
        <f>ROUND(ROUND((L799*J799),4),2)</f>
        <v>0</v>
      </c>
      <c r="L799" s="35">
        <v>0.19</v>
      </c>
      <c r="M799" s="36" t="s">
        <v>18</v>
      </c>
    </row>
    <row r="800" spans="1:13" ht="15" outlineLevel="2" x14ac:dyDescent="0.2">
      <c r="A800" s="26" t="s">
        <v>802</v>
      </c>
      <c r="B800" s="27" t="s">
        <v>803</v>
      </c>
      <c r="C800" s="26"/>
      <c r="D800" s="26"/>
      <c r="E800" s="26"/>
      <c r="F800" s="26"/>
      <c r="G800" s="26"/>
      <c r="H800" s="26"/>
      <c r="I800" s="26"/>
      <c r="J800" s="26"/>
      <c r="K800" s="26"/>
      <c r="L800" s="26"/>
      <c r="M800" s="26"/>
    </row>
    <row r="801" spans="1:13" ht="56.25" outlineLevel="3" x14ac:dyDescent="0.2">
      <c r="A801" s="26"/>
      <c r="B801" s="28" t="s">
        <v>804</v>
      </c>
      <c r="C801" s="26"/>
      <c r="D801" s="26"/>
      <c r="E801" s="26"/>
      <c r="F801" s="26"/>
      <c r="G801" s="26"/>
      <c r="H801" s="26"/>
      <c r="I801" s="26"/>
      <c r="J801" s="26"/>
      <c r="K801" s="26"/>
      <c r="L801" s="26"/>
      <c r="M801" s="26"/>
    </row>
    <row r="802" spans="1:13" ht="15" outlineLevel="3" x14ac:dyDescent="0.2">
      <c r="A802" s="29"/>
      <c r="B802" s="29"/>
      <c r="C802" s="29" t="s">
        <v>25</v>
      </c>
      <c r="D802" s="30"/>
      <c r="E802" s="31" t="s">
        <v>26</v>
      </c>
      <c r="F802" s="29"/>
      <c r="G802" s="32">
        <v>0</v>
      </c>
      <c r="H802" s="33">
        <f>IF((TRIM(M802)="Ja"),ROUND(ROUND((G802*D802),4),2),0)</f>
        <v>0</v>
      </c>
      <c r="I802" s="33">
        <f>ROUND(ROUND((L802*H802),4),2)</f>
        <v>0</v>
      </c>
      <c r="J802" s="34"/>
      <c r="K802" s="33">
        <f>ROUND(ROUND((L802*J802),4),2)</f>
        <v>0</v>
      </c>
      <c r="L802" s="35">
        <v>0.19</v>
      </c>
      <c r="M802" s="36" t="s">
        <v>18</v>
      </c>
    </row>
    <row r="803" spans="1:13" ht="15" outlineLevel="2" x14ac:dyDescent="0.2">
      <c r="A803" s="26" t="s">
        <v>805</v>
      </c>
      <c r="B803" s="27" t="s">
        <v>806</v>
      </c>
      <c r="C803" s="26"/>
      <c r="D803" s="26"/>
      <c r="E803" s="26"/>
      <c r="F803" s="26"/>
      <c r="G803" s="26"/>
      <c r="H803" s="26"/>
      <c r="I803" s="26"/>
      <c r="J803" s="26"/>
      <c r="K803" s="26"/>
      <c r="L803" s="26"/>
      <c r="M803" s="26"/>
    </row>
    <row r="804" spans="1:13" ht="382.5" outlineLevel="3" x14ac:dyDescent="0.2">
      <c r="A804" s="26"/>
      <c r="B804" s="28" t="s">
        <v>807</v>
      </c>
      <c r="C804" s="26"/>
      <c r="D804" s="26"/>
      <c r="E804" s="26"/>
      <c r="F804" s="26"/>
      <c r="G804" s="26"/>
      <c r="H804" s="26"/>
      <c r="I804" s="26"/>
      <c r="J804" s="26"/>
      <c r="K804" s="26"/>
      <c r="L804" s="26"/>
      <c r="M804" s="26"/>
    </row>
    <row r="805" spans="1:13" ht="15" outlineLevel="3" x14ac:dyDescent="0.2">
      <c r="A805" s="29"/>
      <c r="B805" s="29"/>
      <c r="C805" s="29" t="s">
        <v>25</v>
      </c>
      <c r="D805" s="30"/>
      <c r="E805" s="31" t="s">
        <v>26</v>
      </c>
      <c r="F805" s="29"/>
      <c r="G805" s="32">
        <v>0</v>
      </c>
      <c r="H805" s="33">
        <f>IF((TRIM(M805)="Ja"),ROUND(ROUND((G805*D805),4),2),0)</f>
        <v>0</v>
      </c>
      <c r="I805" s="33">
        <f>ROUND(ROUND((L805*H805),4),2)</f>
        <v>0</v>
      </c>
      <c r="J805" s="34"/>
      <c r="K805" s="33">
        <f>ROUND(ROUND((L805*J805),4),2)</f>
        <v>0</v>
      </c>
      <c r="L805" s="35">
        <v>0.19</v>
      </c>
      <c r="M805" s="36" t="s">
        <v>18</v>
      </c>
    </row>
    <row r="806" spans="1:13" ht="15" outlineLevel="2" x14ac:dyDescent="0.2">
      <c r="A806" s="26" t="s">
        <v>808</v>
      </c>
      <c r="B806" s="27" t="s">
        <v>809</v>
      </c>
      <c r="C806" s="26"/>
      <c r="D806" s="26"/>
      <c r="E806" s="26"/>
      <c r="F806" s="26"/>
      <c r="G806" s="26"/>
      <c r="H806" s="26"/>
      <c r="I806" s="26"/>
      <c r="J806" s="26"/>
      <c r="K806" s="26"/>
      <c r="L806" s="26"/>
      <c r="M806" s="26"/>
    </row>
    <row r="807" spans="1:13" ht="409.5" outlineLevel="3" x14ac:dyDescent="0.2">
      <c r="A807" s="26"/>
      <c r="B807" s="28" t="s">
        <v>810</v>
      </c>
      <c r="C807" s="26"/>
      <c r="D807" s="26"/>
      <c r="E807" s="26"/>
      <c r="F807" s="26"/>
      <c r="G807" s="26"/>
      <c r="H807" s="26"/>
      <c r="I807" s="26"/>
      <c r="J807" s="26"/>
      <c r="K807" s="26"/>
      <c r="L807" s="26"/>
      <c r="M807" s="26"/>
    </row>
    <row r="808" spans="1:13" ht="15" outlineLevel="3" x14ac:dyDescent="0.2">
      <c r="A808" s="29"/>
      <c r="B808" s="29"/>
      <c r="C808" s="29" t="s">
        <v>410</v>
      </c>
      <c r="D808" s="30"/>
      <c r="E808" s="31" t="s">
        <v>26</v>
      </c>
      <c r="F808" s="29"/>
      <c r="G808" s="32">
        <v>1</v>
      </c>
      <c r="H808" s="33">
        <f>IF((TRIM(M808)="Ja"),ROUND(ROUND((G808*D808),4),2),0)</f>
        <v>0</v>
      </c>
      <c r="I808" s="33">
        <f>ROUND(ROUND((L808*H808),4),2)</f>
        <v>0</v>
      </c>
      <c r="J808" s="34"/>
      <c r="K808" s="33">
        <f>ROUND(ROUND((L808*J808),4),2)</f>
        <v>0</v>
      </c>
      <c r="L808" s="35">
        <v>0.19</v>
      </c>
      <c r="M808" s="36" t="s">
        <v>18</v>
      </c>
    </row>
    <row r="809" spans="1:13" ht="15" outlineLevel="2" x14ac:dyDescent="0.2">
      <c r="A809" s="26" t="s">
        <v>811</v>
      </c>
      <c r="B809" s="27" t="s">
        <v>812</v>
      </c>
      <c r="C809" s="26"/>
      <c r="D809" s="26"/>
      <c r="E809" s="26"/>
      <c r="F809" s="26"/>
      <c r="G809" s="26"/>
      <c r="H809" s="26"/>
      <c r="I809" s="26"/>
      <c r="J809" s="26"/>
      <c r="K809" s="26"/>
      <c r="L809" s="26"/>
      <c r="M809" s="26"/>
    </row>
    <row r="810" spans="1:13" ht="409.5" outlineLevel="3" x14ac:dyDescent="0.2">
      <c r="A810" s="26"/>
      <c r="B810" s="28" t="s">
        <v>813</v>
      </c>
      <c r="C810" s="26"/>
      <c r="D810" s="26"/>
      <c r="E810" s="26"/>
      <c r="F810" s="26"/>
      <c r="G810" s="26"/>
      <c r="H810" s="26"/>
      <c r="I810" s="26"/>
      <c r="J810" s="26"/>
      <c r="K810" s="26"/>
      <c r="L810" s="26"/>
      <c r="M810" s="26"/>
    </row>
    <row r="811" spans="1:13" ht="15" outlineLevel="3" x14ac:dyDescent="0.2">
      <c r="A811" s="29"/>
      <c r="B811" s="29"/>
      <c r="C811" s="29" t="s">
        <v>25</v>
      </c>
      <c r="D811" s="30"/>
      <c r="E811" s="31" t="s">
        <v>26</v>
      </c>
      <c r="F811" s="29"/>
      <c r="G811" s="32">
        <v>0</v>
      </c>
      <c r="H811" s="33">
        <f>IF((TRIM(M811)="Ja"),ROUND(ROUND((G811*D811),4),2),0)</f>
        <v>0</v>
      </c>
      <c r="I811" s="33">
        <f>ROUND(ROUND((L811*H811),4),2)</f>
        <v>0</v>
      </c>
      <c r="J811" s="34"/>
      <c r="K811" s="33">
        <f>ROUND(ROUND((L811*J811),4),2)</f>
        <v>0</v>
      </c>
      <c r="L811" s="35">
        <v>0.19</v>
      </c>
      <c r="M811" s="36" t="s">
        <v>18</v>
      </c>
    </row>
    <row r="812" spans="1:13" ht="15" outlineLevel="2" x14ac:dyDescent="0.2">
      <c r="A812" s="26" t="s">
        <v>814</v>
      </c>
      <c r="B812" s="27" t="s">
        <v>815</v>
      </c>
      <c r="C812" s="26"/>
      <c r="D812" s="26"/>
      <c r="E812" s="26"/>
      <c r="F812" s="26"/>
      <c r="G812" s="26"/>
      <c r="H812" s="26"/>
      <c r="I812" s="26"/>
      <c r="J812" s="26"/>
      <c r="K812" s="26"/>
      <c r="L812" s="26"/>
      <c r="M812" s="26"/>
    </row>
    <row r="813" spans="1:13" ht="409.5" outlineLevel="3" x14ac:dyDescent="0.2">
      <c r="A813" s="26"/>
      <c r="B813" s="28" t="s">
        <v>816</v>
      </c>
      <c r="C813" s="26"/>
      <c r="D813" s="26"/>
      <c r="E813" s="26"/>
      <c r="F813" s="26"/>
      <c r="G813" s="26"/>
      <c r="H813" s="26"/>
      <c r="I813" s="26"/>
      <c r="J813" s="26"/>
      <c r="K813" s="26"/>
      <c r="L813" s="26"/>
      <c r="M813" s="26"/>
    </row>
    <row r="814" spans="1:13" ht="15" outlineLevel="3" x14ac:dyDescent="0.2">
      <c r="A814" s="29"/>
      <c r="B814" s="29"/>
      <c r="C814" s="29" t="s">
        <v>25</v>
      </c>
      <c r="D814" s="30"/>
      <c r="E814" s="31" t="s">
        <v>26</v>
      </c>
      <c r="F814" s="29"/>
      <c r="G814" s="32">
        <v>0</v>
      </c>
      <c r="H814" s="33">
        <f>IF((TRIM(M814)="Ja"),ROUND(ROUND((G814*D814),4),2),0)</f>
        <v>0</v>
      </c>
      <c r="I814" s="33">
        <f>ROUND(ROUND((L814*H814),4),2)</f>
        <v>0</v>
      </c>
      <c r="J814" s="34"/>
      <c r="K814" s="33">
        <f>ROUND(ROUND((L814*J814),4),2)</f>
        <v>0</v>
      </c>
      <c r="L814" s="35">
        <v>0.19</v>
      </c>
      <c r="M814" s="36" t="s">
        <v>18</v>
      </c>
    </row>
    <row r="815" spans="1:13" ht="15" outlineLevel="2" x14ac:dyDescent="0.2">
      <c r="A815" s="26" t="s">
        <v>817</v>
      </c>
      <c r="B815" s="27" t="s">
        <v>818</v>
      </c>
      <c r="C815" s="26"/>
      <c r="D815" s="26"/>
      <c r="E815" s="26"/>
      <c r="F815" s="26"/>
      <c r="G815" s="26"/>
      <c r="H815" s="26"/>
      <c r="I815" s="26"/>
      <c r="J815" s="26"/>
      <c r="K815" s="26"/>
      <c r="L815" s="26"/>
      <c r="M815" s="26"/>
    </row>
    <row r="816" spans="1:13" ht="409.5" outlineLevel="3" x14ac:dyDescent="0.2">
      <c r="A816" s="26"/>
      <c r="B816" s="28" t="s">
        <v>819</v>
      </c>
      <c r="C816" s="26"/>
      <c r="D816" s="26"/>
      <c r="E816" s="26"/>
      <c r="F816" s="26"/>
      <c r="G816" s="26"/>
      <c r="H816" s="26"/>
      <c r="I816" s="26"/>
      <c r="J816" s="26"/>
      <c r="K816" s="26"/>
      <c r="L816" s="26"/>
      <c r="M816" s="26"/>
    </row>
    <row r="817" spans="1:13" ht="15" outlineLevel="3" x14ac:dyDescent="0.2">
      <c r="A817" s="29"/>
      <c r="B817" s="29"/>
      <c r="C817" s="29" t="s">
        <v>25</v>
      </c>
      <c r="D817" s="30"/>
      <c r="E817" s="31" t="s">
        <v>26</v>
      </c>
      <c r="F817" s="29"/>
      <c r="G817" s="32">
        <v>0</v>
      </c>
      <c r="H817" s="33">
        <f>IF((TRIM(M817)="Ja"),ROUND(ROUND((G817*D817),4),2),0)</f>
        <v>0</v>
      </c>
      <c r="I817" s="33">
        <f>ROUND(ROUND((L817*H817),4),2)</f>
        <v>0</v>
      </c>
      <c r="J817" s="34"/>
      <c r="K817" s="33">
        <f>ROUND(ROUND((L817*J817),4),2)</f>
        <v>0</v>
      </c>
      <c r="L817" s="35">
        <v>0.19</v>
      </c>
      <c r="M817" s="36" t="s">
        <v>18</v>
      </c>
    </row>
    <row r="818" spans="1:13" ht="15" outlineLevel="2" x14ac:dyDescent="0.2">
      <c r="A818" s="26" t="s">
        <v>820</v>
      </c>
      <c r="B818" s="27" t="s">
        <v>821</v>
      </c>
      <c r="C818" s="26"/>
      <c r="D818" s="26"/>
      <c r="E818" s="26"/>
      <c r="F818" s="26"/>
      <c r="G818" s="26"/>
      <c r="H818" s="26"/>
      <c r="I818" s="26"/>
      <c r="J818" s="26"/>
      <c r="K818" s="26"/>
      <c r="L818" s="26"/>
      <c r="M818" s="26"/>
    </row>
    <row r="819" spans="1:13" ht="409.5" outlineLevel="3" x14ac:dyDescent="0.2">
      <c r="A819" s="26"/>
      <c r="B819" s="28" t="s">
        <v>822</v>
      </c>
      <c r="C819" s="26"/>
      <c r="D819" s="26"/>
      <c r="E819" s="26"/>
      <c r="F819" s="26"/>
      <c r="G819" s="26"/>
      <c r="H819" s="26"/>
      <c r="I819" s="26"/>
      <c r="J819" s="26"/>
      <c r="K819" s="26"/>
      <c r="L819" s="26"/>
      <c r="M819" s="26"/>
    </row>
    <row r="820" spans="1:13" ht="15" outlineLevel="3" x14ac:dyDescent="0.2">
      <c r="A820" s="29"/>
      <c r="B820" s="29"/>
      <c r="C820" s="29" t="s">
        <v>25</v>
      </c>
      <c r="D820" s="30"/>
      <c r="E820" s="31" t="s">
        <v>26</v>
      </c>
      <c r="F820" s="29"/>
      <c r="G820" s="32">
        <v>0</v>
      </c>
      <c r="H820" s="33">
        <f>IF((TRIM(M820)="Ja"),ROUND(ROUND((G820*D820),4),2),0)</f>
        <v>0</v>
      </c>
      <c r="I820" s="33">
        <f>ROUND(ROUND((L820*H820),4),2)</f>
        <v>0</v>
      </c>
      <c r="J820" s="34"/>
      <c r="K820" s="33">
        <f>ROUND(ROUND((L820*J820),4),2)</f>
        <v>0</v>
      </c>
      <c r="L820" s="35">
        <v>0.19</v>
      </c>
      <c r="M820" s="36" t="s">
        <v>18</v>
      </c>
    </row>
    <row r="821" spans="1:13" ht="15" outlineLevel="2" x14ac:dyDescent="0.2">
      <c r="A821" s="26" t="s">
        <v>823</v>
      </c>
      <c r="B821" s="27" t="s">
        <v>824</v>
      </c>
      <c r="C821" s="26"/>
      <c r="D821" s="26"/>
      <c r="E821" s="26"/>
      <c r="F821" s="26"/>
      <c r="G821" s="26"/>
      <c r="H821" s="26"/>
      <c r="I821" s="26"/>
      <c r="J821" s="26"/>
      <c r="K821" s="26"/>
      <c r="L821" s="26"/>
      <c r="M821" s="26"/>
    </row>
    <row r="822" spans="1:13" ht="247.5" outlineLevel="3" x14ac:dyDescent="0.2">
      <c r="A822" s="26"/>
      <c r="B822" s="28" t="s">
        <v>825</v>
      </c>
      <c r="C822" s="26"/>
      <c r="D822" s="26"/>
      <c r="E822" s="26"/>
      <c r="F822" s="26"/>
      <c r="G822" s="26"/>
      <c r="H822" s="26"/>
      <c r="I822" s="26"/>
      <c r="J822" s="26"/>
      <c r="K822" s="26"/>
      <c r="L822" s="26"/>
      <c r="M822" s="26"/>
    </row>
    <row r="823" spans="1:13" ht="15" outlineLevel="3" x14ac:dyDescent="0.2">
      <c r="A823" s="29"/>
      <c r="B823" s="29"/>
      <c r="C823" s="29" t="s">
        <v>25</v>
      </c>
      <c r="D823" s="30"/>
      <c r="E823" s="31" t="s">
        <v>26</v>
      </c>
      <c r="F823" s="29"/>
      <c r="G823" s="32">
        <v>0</v>
      </c>
      <c r="H823" s="33">
        <f>IF((TRIM(M823)="Ja"),ROUND(ROUND((G823*D823),4),2),0)</f>
        <v>0</v>
      </c>
      <c r="I823" s="33">
        <f>ROUND(ROUND((L823*H823),4),2)</f>
        <v>0</v>
      </c>
      <c r="J823" s="34"/>
      <c r="K823" s="33">
        <f>ROUND(ROUND((L823*J823),4),2)</f>
        <v>0</v>
      </c>
      <c r="L823" s="35">
        <v>0.19</v>
      </c>
      <c r="M823" s="36" t="s">
        <v>18</v>
      </c>
    </row>
    <row r="824" spans="1:13" ht="15" outlineLevel="2" x14ac:dyDescent="0.2">
      <c r="A824" s="26" t="s">
        <v>826</v>
      </c>
      <c r="B824" s="27" t="s">
        <v>827</v>
      </c>
      <c r="C824" s="26"/>
      <c r="D824" s="26"/>
      <c r="E824" s="26"/>
      <c r="F824" s="26"/>
      <c r="G824" s="26"/>
      <c r="H824" s="26"/>
      <c r="I824" s="26"/>
      <c r="J824" s="26"/>
      <c r="K824" s="26"/>
      <c r="L824" s="26"/>
      <c r="M824" s="26"/>
    </row>
    <row r="825" spans="1:13" ht="409.5" outlineLevel="3" x14ac:dyDescent="0.2">
      <c r="A825" s="26"/>
      <c r="B825" s="28" t="s">
        <v>828</v>
      </c>
      <c r="C825" s="26"/>
      <c r="D825" s="26"/>
      <c r="E825" s="26"/>
      <c r="F825" s="26"/>
      <c r="G825" s="26"/>
      <c r="H825" s="26"/>
      <c r="I825" s="26"/>
      <c r="J825" s="26"/>
      <c r="K825" s="26"/>
      <c r="L825" s="26"/>
      <c r="M825" s="26"/>
    </row>
    <row r="826" spans="1:13" ht="15" outlineLevel="3" x14ac:dyDescent="0.2">
      <c r="A826" s="29"/>
      <c r="B826" s="29"/>
      <c r="C826" s="29" t="s">
        <v>25</v>
      </c>
      <c r="D826" s="30"/>
      <c r="E826" s="31" t="s">
        <v>26</v>
      </c>
      <c r="F826" s="29"/>
      <c r="G826" s="32">
        <v>0</v>
      </c>
      <c r="H826" s="33">
        <f>IF((TRIM(M826)="Ja"),ROUND(ROUND((G826*D826),4),2),0)</f>
        <v>0</v>
      </c>
      <c r="I826" s="33">
        <f>ROUND(ROUND((L826*H826),4),2)</f>
        <v>0</v>
      </c>
      <c r="J826" s="34"/>
      <c r="K826" s="33">
        <f>ROUND(ROUND((L826*J826),4),2)</f>
        <v>0</v>
      </c>
      <c r="L826" s="35">
        <v>0.19</v>
      </c>
      <c r="M826" s="36" t="s">
        <v>18</v>
      </c>
    </row>
    <row r="827" spans="1:13" ht="15" outlineLevel="2" x14ac:dyDescent="0.2">
      <c r="A827" s="26" t="s">
        <v>829</v>
      </c>
      <c r="B827" s="27" t="s">
        <v>830</v>
      </c>
      <c r="C827" s="26"/>
      <c r="D827" s="26"/>
      <c r="E827" s="26"/>
      <c r="F827" s="26"/>
      <c r="G827" s="26"/>
      <c r="H827" s="26"/>
      <c r="I827" s="26"/>
      <c r="J827" s="26"/>
      <c r="K827" s="26"/>
      <c r="L827" s="26"/>
      <c r="M827" s="26"/>
    </row>
    <row r="828" spans="1:13" ht="409.5" outlineLevel="3" x14ac:dyDescent="0.2">
      <c r="A828" s="26"/>
      <c r="B828" s="28" t="s">
        <v>831</v>
      </c>
      <c r="C828" s="26"/>
      <c r="D828" s="26"/>
      <c r="E828" s="26"/>
      <c r="F828" s="26"/>
      <c r="G828" s="26"/>
      <c r="H828" s="26"/>
      <c r="I828" s="26"/>
      <c r="J828" s="26"/>
      <c r="K828" s="26"/>
      <c r="L828" s="26"/>
      <c r="M828" s="26"/>
    </row>
    <row r="829" spans="1:13" ht="15" outlineLevel="3" x14ac:dyDescent="0.2">
      <c r="A829" s="29"/>
      <c r="B829" s="29"/>
      <c r="C829" s="29" t="s">
        <v>25</v>
      </c>
      <c r="D829" s="30"/>
      <c r="E829" s="31" t="s">
        <v>26</v>
      </c>
      <c r="F829" s="29"/>
      <c r="G829" s="32">
        <v>0</v>
      </c>
      <c r="H829" s="33">
        <f>IF((TRIM(M829)="Ja"),ROUND(ROUND((G829*D829),4),2),0)</f>
        <v>0</v>
      </c>
      <c r="I829" s="33">
        <f>ROUND(ROUND((L829*H829),4),2)</f>
        <v>0</v>
      </c>
      <c r="J829" s="34"/>
      <c r="K829" s="33">
        <f>ROUND(ROUND((L829*J829),4),2)</f>
        <v>0</v>
      </c>
      <c r="L829" s="35">
        <v>0.19</v>
      </c>
      <c r="M829" s="36" t="s">
        <v>18</v>
      </c>
    </row>
    <row r="830" spans="1:13" ht="15" outlineLevel="2" x14ac:dyDescent="0.2">
      <c r="A830" s="26" t="s">
        <v>832</v>
      </c>
      <c r="B830" s="27" t="s">
        <v>833</v>
      </c>
      <c r="C830" s="26"/>
      <c r="D830" s="26"/>
      <c r="E830" s="26"/>
      <c r="F830" s="26"/>
      <c r="G830" s="26"/>
      <c r="H830" s="26"/>
      <c r="I830" s="26"/>
      <c r="J830" s="26"/>
      <c r="K830" s="26"/>
      <c r="L830" s="26"/>
      <c r="M830" s="26"/>
    </row>
    <row r="831" spans="1:13" ht="409.5" outlineLevel="3" x14ac:dyDescent="0.2">
      <c r="A831" s="26"/>
      <c r="B831" s="28" t="s">
        <v>834</v>
      </c>
      <c r="C831" s="26"/>
      <c r="D831" s="26"/>
      <c r="E831" s="26"/>
      <c r="F831" s="26"/>
      <c r="G831" s="26"/>
      <c r="H831" s="26"/>
      <c r="I831" s="26"/>
      <c r="J831" s="26"/>
      <c r="K831" s="26"/>
      <c r="L831" s="26"/>
      <c r="M831" s="26"/>
    </row>
    <row r="832" spans="1:13" ht="15" outlineLevel="3" x14ac:dyDescent="0.2">
      <c r="A832" s="29"/>
      <c r="B832" s="29"/>
      <c r="C832" s="29" t="s">
        <v>25</v>
      </c>
      <c r="D832" s="30"/>
      <c r="E832" s="31" t="s">
        <v>26</v>
      </c>
      <c r="F832" s="29"/>
      <c r="G832" s="32">
        <v>0</v>
      </c>
      <c r="H832" s="33">
        <f>IF((TRIM(M832)="Ja"),ROUND(ROUND((G832*D832),4),2),0)</f>
        <v>0</v>
      </c>
      <c r="I832" s="33">
        <f>ROUND(ROUND((L832*H832),4),2)</f>
        <v>0</v>
      </c>
      <c r="J832" s="34"/>
      <c r="K832" s="33">
        <f>ROUND(ROUND((L832*J832),4),2)</f>
        <v>0</v>
      </c>
      <c r="L832" s="35">
        <v>0.19</v>
      </c>
      <c r="M832" s="36" t="s">
        <v>18</v>
      </c>
    </row>
    <row r="833" spans="1:13" ht="15" outlineLevel="2" x14ac:dyDescent="0.2">
      <c r="A833" s="26" t="s">
        <v>835</v>
      </c>
      <c r="B833" s="27" t="s">
        <v>836</v>
      </c>
      <c r="C833" s="26"/>
      <c r="D833" s="26"/>
      <c r="E833" s="26"/>
      <c r="F833" s="26"/>
      <c r="G833" s="26"/>
      <c r="H833" s="26"/>
      <c r="I833" s="26"/>
      <c r="J833" s="26"/>
      <c r="K833" s="26"/>
      <c r="L833" s="26"/>
      <c r="M833" s="26"/>
    </row>
    <row r="834" spans="1:13" ht="409.5" outlineLevel="3" x14ac:dyDescent="0.2">
      <c r="A834" s="26"/>
      <c r="B834" s="28" t="s">
        <v>837</v>
      </c>
      <c r="C834" s="26"/>
      <c r="D834" s="26"/>
      <c r="E834" s="26"/>
      <c r="F834" s="26"/>
      <c r="G834" s="26"/>
      <c r="H834" s="26"/>
      <c r="I834" s="26"/>
      <c r="J834" s="26"/>
      <c r="K834" s="26"/>
      <c r="L834" s="26"/>
      <c r="M834" s="26"/>
    </row>
    <row r="835" spans="1:13" ht="15" outlineLevel="3" x14ac:dyDescent="0.2">
      <c r="A835" s="29"/>
      <c r="B835" s="29"/>
      <c r="C835" s="29" t="s">
        <v>25</v>
      </c>
      <c r="D835" s="30"/>
      <c r="E835" s="31" t="s">
        <v>26</v>
      </c>
      <c r="F835" s="29"/>
      <c r="G835" s="32">
        <v>0</v>
      </c>
      <c r="H835" s="33">
        <f>IF((TRIM(M835)="Ja"),ROUND(ROUND((G835*D835),4),2),0)</f>
        <v>0</v>
      </c>
      <c r="I835" s="33">
        <f>ROUND(ROUND((L835*H835),4),2)</f>
        <v>0</v>
      </c>
      <c r="J835" s="34"/>
      <c r="K835" s="33">
        <f>ROUND(ROUND((L835*J835),4),2)</f>
        <v>0</v>
      </c>
      <c r="L835" s="35">
        <v>0.19</v>
      </c>
      <c r="M835" s="36" t="s">
        <v>18</v>
      </c>
    </row>
    <row r="836" spans="1:13" ht="15" outlineLevel="2" x14ac:dyDescent="0.2">
      <c r="A836" s="26" t="s">
        <v>838</v>
      </c>
      <c r="B836" s="27" t="s">
        <v>839</v>
      </c>
      <c r="C836" s="26"/>
      <c r="D836" s="26"/>
      <c r="E836" s="26"/>
      <c r="F836" s="26"/>
      <c r="G836" s="26"/>
      <c r="H836" s="26"/>
      <c r="I836" s="26"/>
      <c r="J836" s="26"/>
      <c r="K836" s="26"/>
      <c r="L836" s="26"/>
      <c r="M836" s="26"/>
    </row>
    <row r="837" spans="1:13" ht="409.5" outlineLevel="3" x14ac:dyDescent="0.2">
      <c r="A837" s="26"/>
      <c r="B837" s="28" t="s">
        <v>840</v>
      </c>
      <c r="C837" s="26"/>
      <c r="D837" s="26"/>
      <c r="E837" s="26"/>
      <c r="F837" s="26"/>
      <c r="G837" s="26"/>
      <c r="H837" s="26"/>
      <c r="I837" s="26"/>
      <c r="J837" s="26"/>
      <c r="K837" s="26"/>
      <c r="L837" s="26"/>
      <c r="M837" s="26"/>
    </row>
    <row r="838" spans="1:13" ht="15" outlineLevel="3" x14ac:dyDescent="0.2">
      <c r="A838" s="29"/>
      <c r="B838" s="29"/>
      <c r="C838" s="29" t="s">
        <v>25</v>
      </c>
      <c r="D838" s="30"/>
      <c r="E838" s="31" t="s">
        <v>26</v>
      </c>
      <c r="F838" s="29"/>
      <c r="G838" s="32">
        <v>0</v>
      </c>
      <c r="H838" s="33">
        <f>IF((TRIM(M838)="Ja"),ROUND(ROUND((G838*D838),4),2),0)</f>
        <v>0</v>
      </c>
      <c r="I838" s="33">
        <f>ROUND(ROUND((L838*H838),4),2)</f>
        <v>0</v>
      </c>
      <c r="J838" s="34"/>
      <c r="K838" s="33">
        <f>ROUND(ROUND((L838*J838),4),2)</f>
        <v>0</v>
      </c>
      <c r="L838" s="35">
        <v>0.19</v>
      </c>
      <c r="M838" s="36" t="s">
        <v>18</v>
      </c>
    </row>
    <row r="839" spans="1:13" ht="15" outlineLevel="2" x14ac:dyDescent="0.2">
      <c r="A839" s="26" t="s">
        <v>841</v>
      </c>
      <c r="B839" s="27" t="s">
        <v>842</v>
      </c>
      <c r="C839" s="26"/>
      <c r="D839" s="26"/>
      <c r="E839" s="26"/>
      <c r="F839" s="26"/>
      <c r="G839" s="26"/>
      <c r="H839" s="26"/>
      <c r="I839" s="26"/>
      <c r="J839" s="26"/>
      <c r="K839" s="26"/>
      <c r="L839" s="26"/>
      <c r="M839" s="26"/>
    </row>
    <row r="840" spans="1:13" ht="409.5" outlineLevel="3" x14ac:dyDescent="0.2">
      <c r="A840" s="26"/>
      <c r="B840" s="28" t="s">
        <v>843</v>
      </c>
      <c r="C840" s="26"/>
      <c r="D840" s="26"/>
      <c r="E840" s="26"/>
      <c r="F840" s="26"/>
      <c r="G840" s="26"/>
      <c r="H840" s="26"/>
      <c r="I840" s="26"/>
      <c r="J840" s="26"/>
      <c r="K840" s="26"/>
      <c r="L840" s="26"/>
      <c r="M840" s="26"/>
    </row>
    <row r="841" spans="1:13" ht="15" outlineLevel="3" x14ac:dyDescent="0.2">
      <c r="A841" s="29"/>
      <c r="B841" s="29"/>
      <c r="C841" s="29" t="s">
        <v>25</v>
      </c>
      <c r="D841" s="30"/>
      <c r="E841" s="31" t="s">
        <v>26</v>
      </c>
      <c r="F841" s="29"/>
      <c r="G841" s="32">
        <v>0</v>
      </c>
      <c r="H841" s="33">
        <f>IF((TRIM(M841)="Ja"),ROUND(ROUND((G841*D841),4),2),0)</f>
        <v>0</v>
      </c>
      <c r="I841" s="33">
        <f>ROUND(ROUND((L841*H841),4),2)</f>
        <v>0</v>
      </c>
      <c r="J841" s="34"/>
      <c r="K841" s="33">
        <f>ROUND(ROUND((L841*J841),4),2)</f>
        <v>0</v>
      </c>
      <c r="L841" s="35">
        <v>0.19</v>
      </c>
      <c r="M841" s="36" t="s">
        <v>18</v>
      </c>
    </row>
    <row r="842" spans="1:13" ht="15" outlineLevel="2" x14ac:dyDescent="0.2">
      <c r="A842" s="26" t="s">
        <v>844</v>
      </c>
      <c r="B842" s="27" t="s">
        <v>845</v>
      </c>
      <c r="C842" s="26"/>
      <c r="D842" s="26"/>
      <c r="E842" s="26"/>
      <c r="F842" s="26"/>
      <c r="G842" s="26"/>
      <c r="H842" s="26"/>
      <c r="I842" s="26"/>
      <c r="J842" s="26"/>
      <c r="K842" s="26"/>
      <c r="L842" s="26"/>
      <c r="M842" s="26"/>
    </row>
    <row r="843" spans="1:13" ht="409.5" outlineLevel="3" x14ac:dyDescent="0.2">
      <c r="A843" s="26"/>
      <c r="B843" s="28" t="s">
        <v>846</v>
      </c>
      <c r="C843" s="26"/>
      <c r="D843" s="26"/>
      <c r="E843" s="26"/>
      <c r="F843" s="26"/>
      <c r="G843" s="26"/>
      <c r="H843" s="26"/>
      <c r="I843" s="26"/>
      <c r="J843" s="26"/>
      <c r="K843" s="26"/>
      <c r="L843" s="26"/>
      <c r="M843" s="26"/>
    </row>
    <row r="844" spans="1:13" ht="15" outlineLevel="3" x14ac:dyDescent="0.2">
      <c r="A844" s="29"/>
      <c r="B844" s="29"/>
      <c r="C844" s="29" t="s">
        <v>25</v>
      </c>
      <c r="D844" s="30"/>
      <c r="E844" s="31" t="s">
        <v>26</v>
      </c>
      <c r="F844" s="29"/>
      <c r="G844" s="32">
        <v>0</v>
      </c>
      <c r="H844" s="33">
        <f>IF((TRIM(M844)="Ja"),ROUND(ROUND((G844*D844),4),2),0)</f>
        <v>0</v>
      </c>
      <c r="I844" s="33">
        <f>ROUND(ROUND((L844*H844),4),2)</f>
        <v>0</v>
      </c>
      <c r="J844" s="34"/>
      <c r="K844" s="33">
        <f>ROUND(ROUND((L844*J844),4),2)</f>
        <v>0</v>
      </c>
      <c r="L844" s="35">
        <v>0.19</v>
      </c>
      <c r="M844" s="36" t="s">
        <v>18</v>
      </c>
    </row>
    <row r="845" spans="1:13" ht="15" outlineLevel="2" x14ac:dyDescent="0.2">
      <c r="A845" s="26" t="s">
        <v>847</v>
      </c>
      <c r="B845" s="27" t="s">
        <v>848</v>
      </c>
      <c r="C845" s="26"/>
      <c r="D845" s="26"/>
      <c r="E845" s="26"/>
      <c r="F845" s="26"/>
      <c r="G845" s="26"/>
      <c r="H845" s="26"/>
      <c r="I845" s="26"/>
      <c r="J845" s="26"/>
      <c r="K845" s="26"/>
      <c r="L845" s="26"/>
      <c r="M845" s="26"/>
    </row>
    <row r="846" spans="1:13" ht="409.5" outlineLevel="3" x14ac:dyDescent="0.2">
      <c r="A846" s="26"/>
      <c r="B846" s="28" t="s">
        <v>849</v>
      </c>
      <c r="C846" s="26"/>
      <c r="D846" s="26"/>
      <c r="E846" s="26"/>
      <c r="F846" s="26"/>
      <c r="G846" s="26"/>
      <c r="H846" s="26"/>
      <c r="I846" s="26"/>
      <c r="J846" s="26"/>
      <c r="K846" s="26"/>
      <c r="L846" s="26"/>
      <c r="M846" s="26"/>
    </row>
    <row r="847" spans="1:13" ht="15" outlineLevel="3" x14ac:dyDescent="0.2">
      <c r="A847" s="29"/>
      <c r="B847" s="29"/>
      <c r="C847" s="29" t="s">
        <v>25</v>
      </c>
      <c r="D847" s="30"/>
      <c r="E847" s="31" t="s">
        <v>26</v>
      </c>
      <c r="F847" s="29"/>
      <c r="G847" s="32">
        <v>0</v>
      </c>
      <c r="H847" s="33">
        <f>IF((TRIM(M847)="Ja"),ROUND(ROUND((G847*D847),4),2),0)</f>
        <v>0</v>
      </c>
      <c r="I847" s="33">
        <f>ROUND(ROUND((L847*H847),4),2)</f>
        <v>0</v>
      </c>
      <c r="J847" s="34"/>
      <c r="K847" s="33">
        <f>ROUND(ROUND((L847*J847),4),2)</f>
        <v>0</v>
      </c>
      <c r="L847" s="35">
        <v>0.19</v>
      </c>
      <c r="M847" s="36" t="s">
        <v>18</v>
      </c>
    </row>
    <row r="848" spans="1:13" ht="15" outlineLevel="2" x14ac:dyDescent="0.2">
      <c r="A848" s="26" t="s">
        <v>850</v>
      </c>
      <c r="B848" s="27" t="s">
        <v>851</v>
      </c>
      <c r="C848" s="26"/>
      <c r="D848" s="26"/>
      <c r="E848" s="26"/>
      <c r="F848" s="26"/>
      <c r="G848" s="26"/>
      <c r="H848" s="26"/>
      <c r="I848" s="26"/>
      <c r="J848" s="26"/>
      <c r="K848" s="26"/>
      <c r="L848" s="26"/>
      <c r="M848" s="26"/>
    </row>
    <row r="849" spans="1:13" ht="409.5" outlineLevel="3" x14ac:dyDescent="0.2">
      <c r="A849" s="26"/>
      <c r="B849" s="28" t="s">
        <v>852</v>
      </c>
      <c r="C849" s="26"/>
      <c r="D849" s="26"/>
      <c r="E849" s="26"/>
      <c r="F849" s="26"/>
      <c r="G849" s="26"/>
      <c r="H849" s="26"/>
      <c r="I849" s="26"/>
      <c r="J849" s="26"/>
      <c r="K849" s="26"/>
      <c r="L849" s="26"/>
      <c r="M849" s="26"/>
    </row>
    <row r="850" spans="1:13" ht="15" outlineLevel="3" x14ac:dyDescent="0.2">
      <c r="A850" s="29"/>
      <c r="B850" s="29"/>
      <c r="C850" s="29" t="s">
        <v>25</v>
      </c>
      <c r="D850" s="30"/>
      <c r="E850" s="31" t="s">
        <v>26</v>
      </c>
      <c r="F850" s="29"/>
      <c r="G850" s="32">
        <v>0</v>
      </c>
      <c r="H850" s="33">
        <f>IF((TRIM(M850)="Ja"),ROUND(ROUND((G850*D850),4),2),0)</f>
        <v>0</v>
      </c>
      <c r="I850" s="33">
        <f>ROUND(ROUND((L850*H850),4),2)</f>
        <v>0</v>
      </c>
      <c r="J850" s="34"/>
      <c r="K850" s="33">
        <f>ROUND(ROUND((L850*J850),4),2)</f>
        <v>0</v>
      </c>
      <c r="L850" s="35">
        <v>0.19</v>
      </c>
      <c r="M850" s="36" t="s">
        <v>18</v>
      </c>
    </row>
    <row r="851" spans="1:13" ht="15" outlineLevel="2" x14ac:dyDescent="0.2">
      <c r="A851" s="26" t="s">
        <v>853</v>
      </c>
      <c r="B851" s="27" t="s">
        <v>854</v>
      </c>
      <c r="C851" s="26"/>
      <c r="D851" s="26"/>
      <c r="E851" s="26"/>
      <c r="F851" s="26"/>
      <c r="G851" s="26"/>
      <c r="H851" s="26"/>
      <c r="I851" s="26"/>
      <c r="J851" s="26"/>
      <c r="K851" s="26"/>
      <c r="L851" s="26"/>
      <c r="M851" s="26"/>
    </row>
    <row r="852" spans="1:13" ht="409.5" outlineLevel="3" x14ac:dyDescent="0.2">
      <c r="A852" s="26"/>
      <c r="B852" s="28" t="s">
        <v>855</v>
      </c>
      <c r="C852" s="26"/>
      <c r="D852" s="26"/>
      <c r="E852" s="26"/>
      <c r="F852" s="26"/>
      <c r="G852" s="26"/>
      <c r="H852" s="26"/>
      <c r="I852" s="26"/>
      <c r="J852" s="26"/>
      <c r="K852" s="26"/>
      <c r="L852" s="26"/>
      <c r="M852" s="26"/>
    </row>
    <row r="853" spans="1:13" ht="15" outlineLevel="3" x14ac:dyDescent="0.2">
      <c r="A853" s="29"/>
      <c r="B853" s="29"/>
      <c r="C853" s="29" t="s">
        <v>25</v>
      </c>
      <c r="D853" s="30"/>
      <c r="E853" s="31" t="s">
        <v>26</v>
      </c>
      <c r="F853" s="29"/>
      <c r="G853" s="32">
        <v>0</v>
      </c>
      <c r="H853" s="33">
        <f>IF((TRIM(M853)="Ja"),ROUND(ROUND((G853*D853),4),2),0)</f>
        <v>0</v>
      </c>
      <c r="I853" s="33">
        <f>ROUND(ROUND((L853*H853),4),2)</f>
        <v>0</v>
      </c>
      <c r="J853" s="34"/>
      <c r="K853" s="33">
        <f>ROUND(ROUND((L853*J853),4),2)</f>
        <v>0</v>
      </c>
      <c r="L853" s="35">
        <v>0.19</v>
      </c>
      <c r="M853" s="36" t="s">
        <v>18</v>
      </c>
    </row>
    <row r="854" spans="1:13" ht="15" outlineLevel="1" x14ac:dyDescent="0.2">
      <c r="A854" s="17" t="s">
        <v>856</v>
      </c>
      <c r="B854" s="18" t="s">
        <v>857</v>
      </c>
      <c r="C854" s="17" t="s">
        <v>21</v>
      </c>
      <c r="D854" s="19"/>
      <c r="E854" s="20"/>
      <c r="F854" s="17"/>
      <c r="G854" s="21"/>
      <c r="H854" s="22">
        <f>IF((TRIM(M854)="Ja"),SUM(H857,H860,H863,H866,H869),0)</f>
        <v>0</v>
      </c>
      <c r="I854" s="22">
        <f>ROUND(ROUND((L854*H854),4),2)</f>
        <v>0</v>
      </c>
      <c r="J854" s="23"/>
      <c r="K854" s="22">
        <f>ROUND(ROUND((L854*J854),4),2)</f>
        <v>0</v>
      </c>
      <c r="L854" s="24">
        <v>0.19</v>
      </c>
      <c r="M854" s="25" t="s">
        <v>18</v>
      </c>
    </row>
    <row r="855" spans="1:13" ht="15" outlineLevel="2" x14ac:dyDescent="0.2">
      <c r="A855" s="26" t="s">
        <v>858</v>
      </c>
      <c r="B855" s="27" t="s">
        <v>859</v>
      </c>
      <c r="C855" s="26"/>
      <c r="D855" s="26"/>
      <c r="E855" s="26"/>
      <c r="F855" s="26"/>
      <c r="G855" s="26"/>
      <c r="H855" s="26"/>
      <c r="I855" s="26"/>
      <c r="J855" s="26"/>
      <c r="K855" s="26"/>
      <c r="L855" s="26"/>
      <c r="M855" s="26"/>
    </row>
    <row r="856" spans="1:13" ht="409.5" outlineLevel="3" x14ac:dyDescent="0.2">
      <c r="A856" s="26"/>
      <c r="B856" s="28" t="s">
        <v>860</v>
      </c>
      <c r="C856" s="26"/>
      <c r="D856" s="26"/>
      <c r="E856" s="26"/>
      <c r="F856" s="26"/>
      <c r="G856" s="26"/>
      <c r="H856" s="26"/>
      <c r="I856" s="26"/>
      <c r="J856" s="26"/>
      <c r="K856" s="26"/>
      <c r="L856" s="26"/>
      <c r="M856" s="26"/>
    </row>
    <row r="857" spans="1:13" ht="15" outlineLevel="3" x14ac:dyDescent="0.2">
      <c r="A857" s="29"/>
      <c r="B857" s="29"/>
      <c r="C857" s="29" t="s">
        <v>25</v>
      </c>
      <c r="D857" s="30"/>
      <c r="E857" s="31" t="s">
        <v>26</v>
      </c>
      <c r="F857" s="29"/>
      <c r="G857" s="32">
        <v>0</v>
      </c>
      <c r="H857" s="33">
        <f>IF((TRIM(M857)="Ja"),ROUND(ROUND((G857*D857),4),2),0)</f>
        <v>0</v>
      </c>
      <c r="I857" s="33">
        <f>ROUND(ROUND((L857*H857),4),2)</f>
        <v>0</v>
      </c>
      <c r="J857" s="34"/>
      <c r="K857" s="33">
        <f>ROUND(ROUND((L857*J857),4),2)</f>
        <v>0</v>
      </c>
      <c r="L857" s="35">
        <v>0.19</v>
      </c>
      <c r="M857" s="36" t="s">
        <v>18</v>
      </c>
    </row>
    <row r="858" spans="1:13" ht="15" outlineLevel="2" x14ac:dyDescent="0.2">
      <c r="A858" s="26" t="s">
        <v>861</v>
      </c>
      <c r="B858" s="27" t="s">
        <v>862</v>
      </c>
      <c r="C858" s="26"/>
      <c r="D858" s="26"/>
      <c r="E858" s="26"/>
      <c r="F858" s="26"/>
      <c r="G858" s="26"/>
      <c r="H858" s="26"/>
      <c r="I858" s="26"/>
      <c r="J858" s="26"/>
      <c r="K858" s="26"/>
      <c r="L858" s="26"/>
      <c r="M858" s="26"/>
    </row>
    <row r="859" spans="1:13" ht="409.5" outlineLevel="3" x14ac:dyDescent="0.2">
      <c r="A859" s="26"/>
      <c r="B859" s="28" t="s">
        <v>863</v>
      </c>
      <c r="C859" s="26"/>
      <c r="D859" s="26"/>
      <c r="E859" s="26"/>
      <c r="F859" s="26"/>
      <c r="G859" s="26"/>
      <c r="H859" s="26"/>
      <c r="I859" s="26"/>
      <c r="J859" s="26"/>
      <c r="K859" s="26"/>
      <c r="L859" s="26"/>
      <c r="M859" s="26"/>
    </row>
    <row r="860" spans="1:13" ht="15" outlineLevel="3" x14ac:dyDescent="0.2">
      <c r="A860" s="29"/>
      <c r="B860" s="29"/>
      <c r="C860" s="29" t="s">
        <v>25</v>
      </c>
      <c r="D860" s="30"/>
      <c r="E860" s="31" t="s">
        <v>26</v>
      </c>
      <c r="F860" s="29"/>
      <c r="G860" s="32">
        <v>0</v>
      </c>
      <c r="H860" s="33">
        <f>IF((TRIM(M860)="Ja"),ROUND(ROUND((G860*D860),4),2),0)</f>
        <v>0</v>
      </c>
      <c r="I860" s="33">
        <f>ROUND(ROUND((L860*H860),4),2)</f>
        <v>0</v>
      </c>
      <c r="J860" s="34"/>
      <c r="K860" s="33">
        <f>ROUND(ROUND((L860*J860),4),2)</f>
        <v>0</v>
      </c>
      <c r="L860" s="35">
        <v>0.19</v>
      </c>
      <c r="M860" s="36" t="s">
        <v>18</v>
      </c>
    </row>
    <row r="861" spans="1:13" ht="15" outlineLevel="2" x14ac:dyDescent="0.2">
      <c r="A861" s="26" t="s">
        <v>864</v>
      </c>
      <c r="B861" s="27" t="s">
        <v>865</v>
      </c>
      <c r="C861" s="26"/>
      <c r="D861" s="26"/>
      <c r="E861" s="26"/>
      <c r="F861" s="26"/>
      <c r="G861" s="26"/>
      <c r="H861" s="26"/>
      <c r="I861" s="26"/>
      <c r="J861" s="26"/>
      <c r="K861" s="26"/>
      <c r="L861" s="26"/>
      <c r="M861" s="26"/>
    </row>
    <row r="862" spans="1:13" ht="409.5" outlineLevel="3" x14ac:dyDescent="0.2">
      <c r="A862" s="26"/>
      <c r="B862" s="28" t="s">
        <v>866</v>
      </c>
      <c r="C862" s="26"/>
      <c r="D862" s="26"/>
      <c r="E862" s="26"/>
      <c r="F862" s="26"/>
      <c r="G862" s="26"/>
      <c r="H862" s="26"/>
      <c r="I862" s="26"/>
      <c r="J862" s="26"/>
      <c r="K862" s="26"/>
      <c r="L862" s="26"/>
      <c r="M862" s="26"/>
    </row>
    <row r="863" spans="1:13" ht="15" outlineLevel="3" x14ac:dyDescent="0.2">
      <c r="A863" s="29"/>
      <c r="B863" s="29"/>
      <c r="C863" s="29" t="s">
        <v>25</v>
      </c>
      <c r="D863" s="30"/>
      <c r="E863" s="31" t="s">
        <v>26</v>
      </c>
      <c r="F863" s="29"/>
      <c r="G863" s="32">
        <v>0</v>
      </c>
      <c r="H863" s="33">
        <f>IF((TRIM(M863)="Ja"),ROUND(ROUND((G863*D863),4),2),0)</f>
        <v>0</v>
      </c>
      <c r="I863" s="33">
        <f>ROUND(ROUND((L863*H863),4),2)</f>
        <v>0</v>
      </c>
      <c r="J863" s="34"/>
      <c r="K863" s="33">
        <f>ROUND(ROUND((L863*J863),4),2)</f>
        <v>0</v>
      </c>
      <c r="L863" s="35">
        <v>0.19</v>
      </c>
      <c r="M863" s="36" t="s">
        <v>18</v>
      </c>
    </row>
    <row r="864" spans="1:13" ht="15" outlineLevel="2" x14ac:dyDescent="0.2">
      <c r="A864" s="26" t="s">
        <v>867</v>
      </c>
      <c r="B864" s="27" t="s">
        <v>868</v>
      </c>
      <c r="C864" s="26"/>
      <c r="D864" s="26"/>
      <c r="E864" s="26"/>
      <c r="F864" s="26"/>
      <c r="G864" s="26"/>
      <c r="H864" s="26"/>
      <c r="I864" s="26"/>
      <c r="J864" s="26"/>
      <c r="K864" s="26"/>
      <c r="L864" s="26"/>
      <c r="M864" s="26"/>
    </row>
    <row r="865" spans="1:13" ht="409.5" outlineLevel="3" x14ac:dyDescent="0.2">
      <c r="A865" s="26"/>
      <c r="B865" s="28" t="s">
        <v>869</v>
      </c>
      <c r="C865" s="26"/>
      <c r="D865" s="26"/>
      <c r="E865" s="26"/>
      <c r="F865" s="26"/>
      <c r="G865" s="26"/>
      <c r="H865" s="26"/>
      <c r="I865" s="26"/>
      <c r="J865" s="26"/>
      <c r="K865" s="26"/>
      <c r="L865" s="26"/>
      <c r="M865" s="26"/>
    </row>
    <row r="866" spans="1:13" ht="15" outlineLevel="3" x14ac:dyDescent="0.2">
      <c r="A866" s="29"/>
      <c r="B866" s="29"/>
      <c r="C866" s="29" t="s">
        <v>25</v>
      </c>
      <c r="D866" s="30"/>
      <c r="E866" s="31" t="s">
        <v>26</v>
      </c>
      <c r="F866" s="29"/>
      <c r="G866" s="32">
        <v>0</v>
      </c>
      <c r="H866" s="33">
        <f>IF((TRIM(M866)="Ja"),ROUND(ROUND((G866*D866),4),2),0)</f>
        <v>0</v>
      </c>
      <c r="I866" s="33">
        <f>ROUND(ROUND((L866*H866),4),2)</f>
        <v>0</v>
      </c>
      <c r="J866" s="34"/>
      <c r="K866" s="33">
        <f>ROUND(ROUND((L866*J866),4),2)</f>
        <v>0</v>
      </c>
      <c r="L866" s="35">
        <v>0.19</v>
      </c>
      <c r="M866" s="36" t="s">
        <v>18</v>
      </c>
    </row>
    <row r="867" spans="1:13" ht="15" outlineLevel="2" x14ac:dyDescent="0.2">
      <c r="A867" s="26" t="s">
        <v>870</v>
      </c>
      <c r="B867" s="27" t="s">
        <v>871</v>
      </c>
      <c r="C867" s="26"/>
      <c r="D867" s="26"/>
      <c r="E867" s="26"/>
      <c r="F867" s="26"/>
      <c r="G867" s="26"/>
      <c r="H867" s="26"/>
      <c r="I867" s="26"/>
      <c r="J867" s="26"/>
      <c r="K867" s="26"/>
      <c r="L867" s="26"/>
      <c r="M867" s="26"/>
    </row>
    <row r="868" spans="1:13" ht="409.5" outlineLevel="3" x14ac:dyDescent="0.2">
      <c r="A868" s="26"/>
      <c r="B868" s="28" t="s">
        <v>872</v>
      </c>
      <c r="C868" s="26"/>
      <c r="D868" s="26"/>
      <c r="E868" s="26"/>
      <c r="F868" s="26"/>
      <c r="G868" s="26"/>
      <c r="H868" s="26"/>
      <c r="I868" s="26"/>
      <c r="J868" s="26"/>
      <c r="K868" s="26"/>
      <c r="L868" s="26"/>
      <c r="M868" s="26"/>
    </row>
    <row r="869" spans="1:13" ht="15" outlineLevel="3" x14ac:dyDescent="0.2">
      <c r="A869" s="29"/>
      <c r="B869" s="29"/>
      <c r="C869" s="29" t="s">
        <v>25</v>
      </c>
      <c r="D869" s="30"/>
      <c r="E869" s="31" t="s">
        <v>26</v>
      </c>
      <c r="F869" s="29"/>
      <c r="G869" s="32">
        <v>0</v>
      </c>
      <c r="H869" s="33">
        <f>IF((TRIM(M869)="Ja"),ROUND(ROUND((G869*D869),4),2),0)</f>
        <v>0</v>
      </c>
      <c r="I869" s="33">
        <f>ROUND(ROUND((L869*H869),4),2)</f>
        <v>0</v>
      </c>
      <c r="J869" s="34"/>
      <c r="K869" s="33">
        <f>ROUND(ROUND((L869*J869),4),2)</f>
        <v>0</v>
      </c>
      <c r="L869" s="35">
        <v>0.19</v>
      </c>
      <c r="M869" s="36" t="s">
        <v>18</v>
      </c>
    </row>
    <row r="870" spans="1:13" ht="15" outlineLevel="1" x14ac:dyDescent="0.2">
      <c r="A870" s="17" t="s">
        <v>873</v>
      </c>
      <c r="B870" s="18" t="s">
        <v>874</v>
      </c>
      <c r="C870" s="17" t="s">
        <v>21</v>
      </c>
      <c r="D870" s="19"/>
      <c r="E870" s="20"/>
      <c r="F870" s="17"/>
      <c r="G870" s="21"/>
      <c r="H870" s="23"/>
      <c r="I870" s="22">
        <f>ROUND(ROUND((L870*H870),4),2)</f>
        <v>0</v>
      </c>
      <c r="J870" s="23"/>
      <c r="K870" s="22">
        <f>ROUND(ROUND((L870*J870),4),2)</f>
        <v>0</v>
      </c>
      <c r="L870" s="24">
        <v>0.19</v>
      </c>
      <c r="M870" s="25" t="s">
        <v>18</v>
      </c>
    </row>
    <row r="871" spans="1:13" ht="15" outlineLevel="1" x14ac:dyDescent="0.2">
      <c r="A871" s="17" t="s">
        <v>875</v>
      </c>
      <c r="B871" s="18" t="s">
        <v>876</v>
      </c>
      <c r="C871" s="17" t="s">
        <v>21</v>
      </c>
      <c r="D871" s="19"/>
      <c r="E871" s="20"/>
      <c r="F871" s="17"/>
      <c r="G871" s="21"/>
      <c r="H871" s="22">
        <f>IF((TRIM(M871)="Ja"),SUM(H874,H877,H880,H883,H886,H889,H892,H895,H898,H901,H904,H907,H910,H913),0)</f>
        <v>0</v>
      </c>
      <c r="I871" s="22">
        <f>ROUND(ROUND((L871*H871),4),2)</f>
        <v>0</v>
      </c>
      <c r="J871" s="23"/>
      <c r="K871" s="22">
        <f>ROUND(ROUND((L871*J871),4),2)</f>
        <v>0</v>
      </c>
      <c r="L871" s="24">
        <v>0.19</v>
      </c>
      <c r="M871" s="25" t="s">
        <v>18</v>
      </c>
    </row>
    <row r="872" spans="1:13" ht="15" outlineLevel="2" x14ac:dyDescent="0.2">
      <c r="A872" s="26" t="s">
        <v>877</v>
      </c>
      <c r="B872" s="27" t="s">
        <v>878</v>
      </c>
      <c r="C872" s="26"/>
      <c r="D872" s="26"/>
      <c r="E872" s="26"/>
      <c r="F872" s="26"/>
      <c r="G872" s="26"/>
      <c r="H872" s="26"/>
      <c r="I872" s="26"/>
      <c r="J872" s="26"/>
      <c r="K872" s="26"/>
      <c r="L872" s="26"/>
      <c r="M872" s="26"/>
    </row>
    <row r="873" spans="1:13" ht="409.5" outlineLevel="3" x14ac:dyDescent="0.2">
      <c r="A873" s="26"/>
      <c r="B873" s="28" t="s">
        <v>879</v>
      </c>
      <c r="C873" s="26"/>
      <c r="D873" s="26"/>
      <c r="E873" s="26"/>
      <c r="F873" s="26"/>
      <c r="G873" s="26"/>
      <c r="H873" s="26"/>
      <c r="I873" s="26"/>
      <c r="J873" s="26"/>
      <c r="K873" s="26"/>
      <c r="L873" s="26"/>
      <c r="M873" s="26"/>
    </row>
    <row r="874" spans="1:13" ht="15" outlineLevel="3" x14ac:dyDescent="0.2">
      <c r="A874" s="29"/>
      <c r="B874" s="29"/>
      <c r="C874" s="29" t="s">
        <v>25</v>
      </c>
      <c r="D874" s="30"/>
      <c r="E874" s="31" t="s">
        <v>26</v>
      </c>
      <c r="F874" s="29"/>
      <c r="G874" s="32">
        <v>0</v>
      </c>
      <c r="H874" s="33">
        <f>IF((TRIM(M874)="Ja"),ROUND(ROUND((G874*D874),4),2),0)</f>
        <v>0</v>
      </c>
      <c r="I874" s="33">
        <f>ROUND(ROUND((L874*H874),4),2)</f>
        <v>0</v>
      </c>
      <c r="J874" s="34"/>
      <c r="K874" s="33">
        <f>ROUND(ROUND((L874*J874),4),2)</f>
        <v>0</v>
      </c>
      <c r="L874" s="35">
        <v>0.19</v>
      </c>
      <c r="M874" s="36" t="s">
        <v>18</v>
      </c>
    </row>
    <row r="875" spans="1:13" ht="15" outlineLevel="2" x14ac:dyDescent="0.2">
      <c r="A875" s="26" t="s">
        <v>880</v>
      </c>
      <c r="B875" s="27" t="s">
        <v>881</v>
      </c>
      <c r="C875" s="26"/>
      <c r="D875" s="26"/>
      <c r="E875" s="26"/>
      <c r="F875" s="26"/>
      <c r="G875" s="26"/>
      <c r="H875" s="26"/>
      <c r="I875" s="26"/>
      <c r="J875" s="26"/>
      <c r="K875" s="26"/>
      <c r="L875" s="26"/>
      <c r="M875" s="26"/>
    </row>
    <row r="876" spans="1:13" ht="409.5" outlineLevel="3" x14ac:dyDescent="0.2">
      <c r="A876" s="26"/>
      <c r="B876" s="28" t="s">
        <v>882</v>
      </c>
      <c r="C876" s="26"/>
      <c r="D876" s="26"/>
      <c r="E876" s="26"/>
      <c r="F876" s="26"/>
      <c r="G876" s="26"/>
      <c r="H876" s="26"/>
      <c r="I876" s="26"/>
      <c r="J876" s="26"/>
      <c r="K876" s="26"/>
      <c r="L876" s="26"/>
      <c r="M876" s="26"/>
    </row>
    <row r="877" spans="1:13" ht="15" outlineLevel="3" x14ac:dyDescent="0.2">
      <c r="A877" s="29"/>
      <c r="B877" s="29"/>
      <c r="C877" s="29" t="s">
        <v>25</v>
      </c>
      <c r="D877" s="30"/>
      <c r="E877" s="31" t="s">
        <v>26</v>
      </c>
      <c r="F877" s="29"/>
      <c r="G877" s="32">
        <v>0</v>
      </c>
      <c r="H877" s="33">
        <f>IF((TRIM(M877)="Ja"),ROUND(ROUND((G877*D877),4),2),0)</f>
        <v>0</v>
      </c>
      <c r="I877" s="33">
        <f>ROUND(ROUND((L877*H877),4),2)</f>
        <v>0</v>
      </c>
      <c r="J877" s="34"/>
      <c r="K877" s="33">
        <f>ROUND(ROUND((L877*J877),4),2)</f>
        <v>0</v>
      </c>
      <c r="L877" s="35">
        <v>0.19</v>
      </c>
      <c r="M877" s="36" t="s">
        <v>18</v>
      </c>
    </row>
    <row r="878" spans="1:13" ht="15" outlineLevel="2" x14ac:dyDescent="0.2">
      <c r="A878" s="26" t="s">
        <v>883</v>
      </c>
      <c r="B878" s="27" t="s">
        <v>884</v>
      </c>
      <c r="C878" s="26"/>
      <c r="D878" s="26"/>
      <c r="E878" s="26"/>
      <c r="F878" s="26"/>
      <c r="G878" s="26"/>
      <c r="H878" s="26"/>
      <c r="I878" s="26"/>
      <c r="J878" s="26"/>
      <c r="K878" s="26"/>
      <c r="L878" s="26"/>
      <c r="M878" s="26"/>
    </row>
    <row r="879" spans="1:13" ht="409.5" outlineLevel="3" x14ac:dyDescent="0.2">
      <c r="A879" s="26"/>
      <c r="B879" s="28" t="s">
        <v>885</v>
      </c>
      <c r="C879" s="26"/>
      <c r="D879" s="26"/>
      <c r="E879" s="26"/>
      <c r="F879" s="26"/>
      <c r="G879" s="26"/>
      <c r="H879" s="26"/>
      <c r="I879" s="26"/>
      <c r="J879" s="26"/>
      <c r="K879" s="26"/>
      <c r="L879" s="26"/>
      <c r="M879" s="26"/>
    </row>
    <row r="880" spans="1:13" ht="15" outlineLevel="3" x14ac:dyDescent="0.2">
      <c r="A880" s="29"/>
      <c r="B880" s="29"/>
      <c r="C880" s="29" t="s">
        <v>25</v>
      </c>
      <c r="D880" s="30"/>
      <c r="E880" s="31" t="s">
        <v>26</v>
      </c>
      <c r="F880" s="29"/>
      <c r="G880" s="32">
        <v>0</v>
      </c>
      <c r="H880" s="33">
        <f>IF((TRIM(M880)="Ja"),ROUND(ROUND((G880*D880),4),2),0)</f>
        <v>0</v>
      </c>
      <c r="I880" s="33">
        <f>ROUND(ROUND((L880*H880),4),2)</f>
        <v>0</v>
      </c>
      <c r="J880" s="34"/>
      <c r="K880" s="33">
        <f>ROUND(ROUND((L880*J880),4),2)</f>
        <v>0</v>
      </c>
      <c r="L880" s="35">
        <v>0.19</v>
      </c>
      <c r="M880" s="36" t="s">
        <v>18</v>
      </c>
    </row>
    <row r="881" spans="1:13" ht="15" outlineLevel="2" x14ac:dyDescent="0.2">
      <c r="A881" s="26" t="s">
        <v>886</v>
      </c>
      <c r="B881" s="27" t="s">
        <v>887</v>
      </c>
      <c r="C881" s="26"/>
      <c r="D881" s="26"/>
      <c r="E881" s="26"/>
      <c r="F881" s="26"/>
      <c r="G881" s="26"/>
      <c r="H881" s="26"/>
      <c r="I881" s="26"/>
      <c r="J881" s="26"/>
      <c r="K881" s="26"/>
      <c r="L881" s="26"/>
      <c r="M881" s="26"/>
    </row>
    <row r="882" spans="1:13" ht="409.5" outlineLevel="3" x14ac:dyDescent="0.2">
      <c r="A882" s="26"/>
      <c r="B882" s="28" t="s">
        <v>888</v>
      </c>
      <c r="C882" s="26"/>
      <c r="D882" s="26"/>
      <c r="E882" s="26"/>
      <c r="F882" s="26"/>
      <c r="G882" s="26"/>
      <c r="H882" s="26"/>
      <c r="I882" s="26"/>
      <c r="J882" s="26"/>
      <c r="K882" s="26"/>
      <c r="L882" s="26"/>
      <c r="M882" s="26"/>
    </row>
    <row r="883" spans="1:13" ht="15" outlineLevel="3" x14ac:dyDescent="0.2">
      <c r="A883" s="29"/>
      <c r="B883" s="29"/>
      <c r="C883" s="29" t="s">
        <v>25</v>
      </c>
      <c r="D883" s="30"/>
      <c r="E883" s="31" t="s">
        <v>26</v>
      </c>
      <c r="F883" s="29"/>
      <c r="G883" s="32">
        <v>0</v>
      </c>
      <c r="H883" s="33">
        <f>IF((TRIM(M883)="Ja"),ROUND(ROUND((G883*D883),4),2),0)</f>
        <v>0</v>
      </c>
      <c r="I883" s="33">
        <f>ROUND(ROUND((L883*H883),4),2)</f>
        <v>0</v>
      </c>
      <c r="J883" s="34"/>
      <c r="K883" s="33">
        <f>ROUND(ROUND((L883*J883),4),2)</f>
        <v>0</v>
      </c>
      <c r="L883" s="35">
        <v>0.19</v>
      </c>
      <c r="M883" s="36" t="s">
        <v>18</v>
      </c>
    </row>
    <row r="884" spans="1:13" ht="15" outlineLevel="2" x14ac:dyDescent="0.2">
      <c r="A884" s="26" t="s">
        <v>889</v>
      </c>
      <c r="B884" s="27" t="s">
        <v>890</v>
      </c>
      <c r="C884" s="26"/>
      <c r="D884" s="26"/>
      <c r="E884" s="26"/>
      <c r="F884" s="26"/>
      <c r="G884" s="26"/>
      <c r="H884" s="26"/>
      <c r="I884" s="26"/>
      <c r="J884" s="26"/>
      <c r="K884" s="26"/>
      <c r="L884" s="26"/>
      <c r="M884" s="26"/>
    </row>
    <row r="885" spans="1:13" ht="409.5" outlineLevel="3" x14ac:dyDescent="0.2">
      <c r="A885" s="26"/>
      <c r="B885" s="28" t="s">
        <v>891</v>
      </c>
      <c r="C885" s="26"/>
      <c r="D885" s="26"/>
      <c r="E885" s="26"/>
      <c r="F885" s="26"/>
      <c r="G885" s="26"/>
      <c r="H885" s="26"/>
      <c r="I885" s="26"/>
      <c r="J885" s="26"/>
      <c r="K885" s="26"/>
      <c r="L885" s="26"/>
      <c r="M885" s="26"/>
    </row>
    <row r="886" spans="1:13" ht="15" outlineLevel="3" x14ac:dyDescent="0.2">
      <c r="A886" s="29"/>
      <c r="B886" s="29"/>
      <c r="C886" s="29" t="s">
        <v>25</v>
      </c>
      <c r="D886" s="30"/>
      <c r="E886" s="31" t="s">
        <v>26</v>
      </c>
      <c r="F886" s="29"/>
      <c r="G886" s="32">
        <v>0</v>
      </c>
      <c r="H886" s="33">
        <f>IF((TRIM(M886)="Ja"),ROUND(ROUND((G886*D886),4),2),0)</f>
        <v>0</v>
      </c>
      <c r="I886" s="33">
        <f>ROUND(ROUND((L886*H886),4),2)</f>
        <v>0</v>
      </c>
      <c r="J886" s="34"/>
      <c r="K886" s="33">
        <f>ROUND(ROUND((L886*J886),4),2)</f>
        <v>0</v>
      </c>
      <c r="L886" s="35">
        <v>0.19</v>
      </c>
      <c r="M886" s="36" t="s">
        <v>18</v>
      </c>
    </row>
    <row r="887" spans="1:13" ht="15" outlineLevel="2" x14ac:dyDescent="0.2">
      <c r="A887" s="26" t="s">
        <v>892</v>
      </c>
      <c r="B887" s="27" t="s">
        <v>893</v>
      </c>
      <c r="C887" s="26"/>
      <c r="D887" s="26"/>
      <c r="E887" s="26"/>
      <c r="F887" s="26"/>
      <c r="G887" s="26"/>
      <c r="H887" s="26"/>
      <c r="I887" s="26"/>
      <c r="J887" s="26"/>
      <c r="K887" s="26"/>
      <c r="L887" s="26"/>
      <c r="M887" s="26"/>
    </row>
    <row r="888" spans="1:13" ht="409.5" outlineLevel="3" x14ac:dyDescent="0.2">
      <c r="A888" s="26"/>
      <c r="B888" s="28" t="s">
        <v>894</v>
      </c>
      <c r="C888" s="26"/>
      <c r="D888" s="26"/>
      <c r="E888" s="26"/>
      <c r="F888" s="26"/>
      <c r="G888" s="26"/>
      <c r="H888" s="26"/>
      <c r="I888" s="26"/>
      <c r="J888" s="26"/>
      <c r="K888" s="26"/>
      <c r="L888" s="26"/>
      <c r="M888" s="26"/>
    </row>
    <row r="889" spans="1:13" ht="15" outlineLevel="3" x14ac:dyDescent="0.2">
      <c r="A889" s="29"/>
      <c r="B889" s="29"/>
      <c r="C889" s="29" t="s">
        <v>25</v>
      </c>
      <c r="D889" s="30"/>
      <c r="E889" s="31" t="s">
        <v>26</v>
      </c>
      <c r="F889" s="29"/>
      <c r="G889" s="32">
        <v>0</v>
      </c>
      <c r="H889" s="33">
        <f>IF((TRIM(M889)="Ja"),ROUND(ROUND((G889*D889),4),2),0)</f>
        <v>0</v>
      </c>
      <c r="I889" s="33">
        <f>ROUND(ROUND((L889*H889),4),2)</f>
        <v>0</v>
      </c>
      <c r="J889" s="34"/>
      <c r="K889" s="33">
        <f>ROUND(ROUND((L889*J889),4),2)</f>
        <v>0</v>
      </c>
      <c r="L889" s="35">
        <v>0.19</v>
      </c>
      <c r="M889" s="36" t="s">
        <v>18</v>
      </c>
    </row>
    <row r="890" spans="1:13" ht="15" outlineLevel="2" x14ac:dyDescent="0.2">
      <c r="A890" s="26" t="s">
        <v>895</v>
      </c>
      <c r="B890" s="27" t="s">
        <v>896</v>
      </c>
      <c r="C890" s="26"/>
      <c r="D890" s="26"/>
      <c r="E890" s="26"/>
      <c r="F890" s="26"/>
      <c r="G890" s="26"/>
      <c r="H890" s="26"/>
      <c r="I890" s="26"/>
      <c r="J890" s="26"/>
      <c r="K890" s="26"/>
      <c r="L890" s="26"/>
      <c r="M890" s="26"/>
    </row>
    <row r="891" spans="1:13" ht="409.5" outlineLevel="3" x14ac:dyDescent="0.2">
      <c r="A891" s="26"/>
      <c r="B891" s="28" t="s">
        <v>897</v>
      </c>
      <c r="C891" s="26"/>
      <c r="D891" s="26"/>
      <c r="E891" s="26"/>
      <c r="F891" s="26"/>
      <c r="G891" s="26"/>
      <c r="H891" s="26"/>
      <c r="I891" s="26"/>
      <c r="J891" s="26"/>
      <c r="K891" s="26"/>
      <c r="L891" s="26"/>
      <c r="M891" s="26"/>
    </row>
    <row r="892" spans="1:13" ht="15" outlineLevel="3" x14ac:dyDescent="0.2">
      <c r="A892" s="29"/>
      <c r="B892" s="29"/>
      <c r="C892" s="29" t="s">
        <v>25</v>
      </c>
      <c r="D892" s="30"/>
      <c r="E892" s="31" t="s">
        <v>26</v>
      </c>
      <c r="F892" s="29"/>
      <c r="G892" s="32">
        <v>0</v>
      </c>
      <c r="H892" s="33">
        <f>IF((TRIM(M892)="Ja"),ROUND(ROUND((G892*D892),4),2),0)</f>
        <v>0</v>
      </c>
      <c r="I892" s="33">
        <f>ROUND(ROUND((L892*H892),4),2)</f>
        <v>0</v>
      </c>
      <c r="J892" s="34"/>
      <c r="K892" s="33">
        <f>ROUND(ROUND((L892*J892),4),2)</f>
        <v>0</v>
      </c>
      <c r="L892" s="35">
        <v>0.19</v>
      </c>
      <c r="M892" s="36" t="s">
        <v>18</v>
      </c>
    </row>
    <row r="893" spans="1:13" ht="15" outlineLevel="2" x14ac:dyDescent="0.2">
      <c r="A893" s="26" t="s">
        <v>898</v>
      </c>
      <c r="B893" s="27" t="s">
        <v>899</v>
      </c>
      <c r="C893" s="26"/>
      <c r="D893" s="26"/>
      <c r="E893" s="26"/>
      <c r="F893" s="26"/>
      <c r="G893" s="26"/>
      <c r="H893" s="26"/>
      <c r="I893" s="26"/>
      <c r="J893" s="26"/>
      <c r="K893" s="26"/>
      <c r="L893" s="26"/>
      <c r="M893" s="26"/>
    </row>
    <row r="894" spans="1:13" ht="409.5" outlineLevel="3" x14ac:dyDescent="0.2">
      <c r="A894" s="26"/>
      <c r="B894" s="28" t="s">
        <v>900</v>
      </c>
      <c r="C894" s="26"/>
      <c r="D894" s="26"/>
      <c r="E894" s="26"/>
      <c r="F894" s="26"/>
      <c r="G894" s="26"/>
      <c r="H894" s="26"/>
      <c r="I894" s="26"/>
      <c r="J894" s="26"/>
      <c r="K894" s="26"/>
      <c r="L894" s="26"/>
      <c r="M894" s="26"/>
    </row>
    <row r="895" spans="1:13" ht="15" outlineLevel="3" x14ac:dyDescent="0.2">
      <c r="A895" s="29"/>
      <c r="B895" s="29"/>
      <c r="C895" s="29" t="s">
        <v>25</v>
      </c>
      <c r="D895" s="30"/>
      <c r="E895" s="31" t="s">
        <v>26</v>
      </c>
      <c r="F895" s="29"/>
      <c r="G895" s="32">
        <v>0</v>
      </c>
      <c r="H895" s="33">
        <f>IF((TRIM(M895)="Ja"),ROUND(ROUND((G895*D895),4),2),0)</f>
        <v>0</v>
      </c>
      <c r="I895" s="33">
        <f>ROUND(ROUND((L895*H895),4),2)</f>
        <v>0</v>
      </c>
      <c r="J895" s="34"/>
      <c r="K895" s="33">
        <f>ROUND(ROUND((L895*J895),4),2)</f>
        <v>0</v>
      </c>
      <c r="L895" s="35">
        <v>0.19</v>
      </c>
      <c r="M895" s="36" t="s">
        <v>18</v>
      </c>
    </row>
    <row r="896" spans="1:13" ht="15" outlineLevel="2" x14ac:dyDescent="0.2">
      <c r="A896" s="26" t="s">
        <v>901</v>
      </c>
      <c r="B896" s="27" t="s">
        <v>902</v>
      </c>
      <c r="C896" s="26"/>
      <c r="D896" s="26"/>
      <c r="E896" s="26"/>
      <c r="F896" s="26"/>
      <c r="G896" s="26"/>
      <c r="H896" s="26"/>
      <c r="I896" s="26"/>
      <c r="J896" s="26"/>
      <c r="K896" s="26"/>
      <c r="L896" s="26"/>
      <c r="M896" s="26"/>
    </row>
    <row r="897" spans="1:13" ht="409.5" outlineLevel="3" x14ac:dyDescent="0.2">
      <c r="A897" s="26"/>
      <c r="B897" s="28" t="s">
        <v>903</v>
      </c>
      <c r="C897" s="26"/>
      <c r="D897" s="26"/>
      <c r="E897" s="26"/>
      <c r="F897" s="26"/>
      <c r="G897" s="26"/>
      <c r="H897" s="26"/>
      <c r="I897" s="26"/>
      <c r="J897" s="26"/>
      <c r="K897" s="26"/>
      <c r="L897" s="26"/>
      <c r="M897" s="26"/>
    </row>
    <row r="898" spans="1:13" ht="15" outlineLevel="3" x14ac:dyDescent="0.2">
      <c r="A898" s="29"/>
      <c r="B898" s="29"/>
      <c r="C898" s="29" t="s">
        <v>25</v>
      </c>
      <c r="D898" s="30"/>
      <c r="E898" s="31" t="s">
        <v>26</v>
      </c>
      <c r="F898" s="29"/>
      <c r="G898" s="32">
        <v>0</v>
      </c>
      <c r="H898" s="33">
        <f>IF((TRIM(M898)="Ja"),ROUND(ROUND((G898*D898),4),2),0)</f>
        <v>0</v>
      </c>
      <c r="I898" s="33">
        <f>ROUND(ROUND((L898*H898),4),2)</f>
        <v>0</v>
      </c>
      <c r="J898" s="34"/>
      <c r="K898" s="33">
        <f>ROUND(ROUND((L898*J898),4),2)</f>
        <v>0</v>
      </c>
      <c r="L898" s="35">
        <v>0.19</v>
      </c>
      <c r="M898" s="36" t="s">
        <v>18</v>
      </c>
    </row>
    <row r="899" spans="1:13" ht="15" outlineLevel="2" x14ac:dyDescent="0.2">
      <c r="A899" s="26" t="s">
        <v>904</v>
      </c>
      <c r="B899" s="27" t="s">
        <v>905</v>
      </c>
      <c r="C899" s="26"/>
      <c r="D899" s="26"/>
      <c r="E899" s="26"/>
      <c r="F899" s="26"/>
      <c r="G899" s="26"/>
      <c r="H899" s="26"/>
      <c r="I899" s="26"/>
      <c r="J899" s="26"/>
      <c r="K899" s="26"/>
      <c r="L899" s="26"/>
      <c r="M899" s="26"/>
    </row>
    <row r="900" spans="1:13" ht="409.5" outlineLevel="3" x14ac:dyDescent="0.2">
      <c r="A900" s="26"/>
      <c r="B900" s="28" t="s">
        <v>906</v>
      </c>
      <c r="C900" s="26"/>
      <c r="D900" s="26"/>
      <c r="E900" s="26"/>
      <c r="F900" s="26"/>
      <c r="G900" s="26"/>
      <c r="H900" s="26"/>
      <c r="I900" s="26"/>
      <c r="J900" s="26"/>
      <c r="K900" s="26"/>
      <c r="L900" s="26"/>
      <c r="M900" s="26"/>
    </row>
    <row r="901" spans="1:13" ht="15" outlineLevel="3" x14ac:dyDescent="0.2">
      <c r="A901" s="29"/>
      <c r="B901" s="29"/>
      <c r="C901" s="29" t="s">
        <v>25</v>
      </c>
      <c r="D901" s="30"/>
      <c r="E901" s="31" t="s">
        <v>26</v>
      </c>
      <c r="F901" s="29"/>
      <c r="G901" s="32">
        <v>0</v>
      </c>
      <c r="H901" s="33">
        <f>IF((TRIM(M901)="Ja"),ROUND(ROUND((G901*D901),4),2),0)</f>
        <v>0</v>
      </c>
      <c r="I901" s="33">
        <f>ROUND(ROUND((L901*H901),4),2)</f>
        <v>0</v>
      </c>
      <c r="J901" s="34"/>
      <c r="K901" s="33">
        <f>ROUND(ROUND((L901*J901),4),2)</f>
        <v>0</v>
      </c>
      <c r="L901" s="35">
        <v>0.19</v>
      </c>
      <c r="M901" s="36" t="s">
        <v>18</v>
      </c>
    </row>
    <row r="902" spans="1:13" ht="15" outlineLevel="2" x14ac:dyDescent="0.2">
      <c r="A902" s="26" t="s">
        <v>907</v>
      </c>
      <c r="B902" s="27" t="s">
        <v>908</v>
      </c>
      <c r="C902" s="26"/>
      <c r="D902" s="26"/>
      <c r="E902" s="26"/>
      <c r="F902" s="26"/>
      <c r="G902" s="26"/>
      <c r="H902" s="26"/>
      <c r="I902" s="26"/>
      <c r="J902" s="26"/>
      <c r="K902" s="26"/>
      <c r="L902" s="26"/>
      <c r="M902" s="26"/>
    </row>
    <row r="903" spans="1:13" ht="409.5" outlineLevel="3" x14ac:dyDescent="0.2">
      <c r="A903" s="26"/>
      <c r="B903" s="28" t="s">
        <v>909</v>
      </c>
      <c r="C903" s="26"/>
      <c r="D903" s="26"/>
      <c r="E903" s="26"/>
      <c r="F903" s="26"/>
      <c r="G903" s="26"/>
      <c r="H903" s="26"/>
      <c r="I903" s="26"/>
      <c r="J903" s="26"/>
      <c r="K903" s="26"/>
      <c r="L903" s="26"/>
      <c r="M903" s="26"/>
    </row>
    <row r="904" spans="1:13" ht="15" outlineLevel="3" x14ac:dyDescent="0.2">
      <c r="A904" s="29"/>
      <c r="B904" s="29"/>
      <c r="C904" s="29" t="s">
        <v>25</v>
      </c>
      <c r="D904" s="30"/>
      <c r="E904" s="31" t="s">
        <v>26</v>
      </c>
      <c r="F904" s="29"/>
      <c r="G904" s="32">
        <v>0</v>
      </c>
      <c r="H904" s="33">
        <f>IF((TRIM(M904)="Ja"),ROUND(ROUND((G904*D904),4),2),0)</f>
        <v>0</v>
      </c>
      <c r="I904" s="33">
        <f>ROUND(ROUND((L904*H904),4),2)</f>
        <v>0</v>
      </c>
      <c r="J904" s="34"/>
      <c r="K904" s="33">
        <f>ROUND(ROUND((L904*J904),4),2)</f>
        <v>0</v>
      </c>
      <c r="L904" s="35">
        <v>0.19</v>
      </c>
      <c r="M904" s="36" t="s">
        <v>18</v>
      </c>
    </row>
    <row r="905" spans="1:13" ht="15" outlineLevel="2" x14ac:dyDescent="0.2">
      <c r="A905" s="26" t="s">
        <v>910</v>
      </c>
      <c r="B905" s="27" t="s">
        <v>911</v>
      </c>
      <c r="C905" s="26"/>
      <c r="D905" s="26"/>
      <c r="E905" s="26"/>
      <c r="F905" s="26"/>
      <c r="G905" s="26"/>
      <c r="H905" s="26"/>
      <c r="I905" s="26"/>
      <c r="J905" s="26"/>
      <c r="K905" s="26"/>
      <c r="L905" s="26"/>
      <c r="M905" s="26"/>
    </row>
    <row r="906" spans="1:13" ht="409.5" outlineLevel="3" x14ac:dyDescent="0.2">
      <c r="A906" s="26"/>
      <c r="B906" s="28" t="s">
        <v>912</v>
      </c>
      <c r="C906" s="26"/>
      <c r="D906" s="26"/>
      <c r="E906" s="26"/>
      <c r="F906" s="26"/>
      <c r="G906" s="26"/>
      <c r="H906" s="26"/>
      <c r="I906" s="26"/>
      <c r="J906" s="26"/>
      <c r="K906" s="26"/>
      <c r="L906" s="26"/>
      <c r="M906" s="26"/>
    </row>
    <row r="907" spans="1:13" ht="15" outlineLevel="3" x14ac:dyDescent="0.2">
      <c r="A907" s="29"/>
      <c r="B907" s="29"/>
      <c r="C907" s="29" t="s">
        <v>25</v>
      </c>
      <c r="D907" s="30"/>
      <c r="E907" s="31" t="s">
        <v>26</v>
      </c>
      <c r="F907" s="29"/>
      <c r="G907" s="32">
        <v>0</v>
      </c>
      <c r="H907" s="33">
        <f>IF((TRIM(M907)="Ja"),ROUND(ROUND((G907*D907),4),2),0)</f>
        <v>0</v>
      </c>
      <c r="I907" s="33">
        <f>ROUND(ROUND((L907*H907),4),2)</f>
        <v>0</v>
      </c>
      <c r="J907" s="34"/>
      <c r="K907" s="33">
        <f>ROUND(ROUND((L907*J907),4),2)</f>
        <v>0</v>
      </c>
      <c r="L907" s="35">
        <v>0.19</v>
      </c>
      <c r="M907" s="36" t="s">
        <v>18</v>
      </c>
    </row>
    <row r="908" spans="1:13" ht="15" outlineLevel="2" x14ac:dyDescent="0.2">
      <c r="A908" s="26" t="s">
        <v>913</v>
      </c>
      <c r="B908" s="27" t="s">
        <v>914</v>
      </c>
      <c r="C908" s="26"/>
      <c r="D908" s="26"/>
      <c r="E908" s="26"/>
      <c r="F908" s="26"/>
      <c r="G908" s="26"/>
      <c r="H908" s="26"/>
      <c r="I908" s="26"/>
      <c r="J908" s="26"/>
      <c r="K908" s="26"/>
      <c r="L908" s="26"/>
      <c r="M908" s="26"/>
    </row>
    <row r="909" spans="1:13" ht="409.5" outlineLevel="3" x14ac:dyDescent="0.2">
      <c r="A909" s="26"/>
      <c r="B909" s="28" t="s">
        <v>915</v>
      </c>
      <c r="C909" s="26"/>
      <c r="D909" s="26"/>
      <c r="E909" s="26"/>
      <c r="F909" s="26"/>
      <c r="G909" s="26"/>
      <c r="H909" s="26"/>
      <c r="I909" s="26"/>
      <c r="J909" s="26"/>
      <c r="K909" s="26"/>
      <c r="L909" s="26"/>
      <c r="M909" s="26"/>
    </row>
    <row r="910" spans="1:13" ht="15" outlineLevel="3" x14ac:dyDescent="0.2">
      <c r="A910" s="29"/>
      <c r="B910" s="29"/>
      <c r="C910" s="29" t="s">
        <v>25</v>
      </c>
      <c r="D910" s="30"/>
      <c r="E910" s="31" t="s">
        <v>26</v>
      </c>
      <c r="F910" s="29"/>
      <c r="G910" s="32">
        <v>0</v>
      </c>
      <c r="H910" s="33">
        <f>IF((TRIM(M910)="Ja"),ROUND(ROUND((G910*D910),4),2),0)</f>
        <v>0</v>
      </c>
      <c r="I910" s="33">
        <f>ROUND(ROUND((L910*H910),4),2)</f>
        <v>0</v>
      </c>
      <c r="J910" s="34"/>
      <c r="K910" s="33">
        <f>ROUND(ROUND((L910*J910),4),2)</f>
        <v>0</v>
      </c>
      <c r="L910" s="35">
        <v>0.19</v>
      </c>
      <c r="M910" s="36" t="s">
        <v>18</v>
      </c>
    </row>
    <row r="911" spans="1:13" ht="15" outlineLevel="2" x14ac:dyDescent="0.2">
      <c r="A911" s="26" t="s">
        <v>916</v>
      </c>
      <c r="B911" s="27" t="s">
        <v>917</v>
      </c>
      <c r="C911" s="26"/>
      <c r="D911" s="26"/>
      <c r="E911" s="26"/>
      <c r="F911" s="26"/>
      <c r="G911" s="26"/>
      <c r="H911" s="26"/>
      <c r="I911" s="26"/>
      <c r="J911" s="26"/>
      <c r="K911" s="26"/>
      <c r="L911" s="26"/>
      <c r="M911" s="26"/>
    </row>
    <row r="912" spans="1:13" ht="409.5" outlineLevel="3" x14ac:dyDescent="0.2">
      <c r="A912" s="26"/>
      <c r="B912" s="28" t="s">
        <v>918</v>
      </c>
      <c r="C912" s="26"/>
      <c r="D912" s="26"/>
      <c r="E912" s="26"/>
      <c r="F912" s="26"/>
      <c r="G912" s="26"/>
      <c r="H912" s="26"/>
      <c r="I912" s="26"/>
      <c r="J912" s="26"/>
      <c r="K912" s="26"/>
      <c r="L912" s="26"/>
      <c r="M912" s="26"/>
    </row>
    <row r="913" spans="1:13" ht="15" outlineLevel="3" x14ac:dyDescent="0.2">
      <c r="A913" s="29"/>
      <c r="B913" s="29"/>
      <c r="C913" s="29" t="s">
        <v>25</v>
      </c>
      <c r="D913" s="30"/>
      <c r="E913" s="31" t="s">
        <v>26</v>
      </c>
      <c r="F913" s="29"/>
      <c r="G913" s="32">
        <v>0</v>
      </c>
      <c r="H913" s="33">
        <f>IF((TRIM(M913)="Ja"),ROUND(ROUND((G913*D913),4),2),0)</f>
        <v>0</v>
      </c>
      <c r="I913" s="33">
        <f>ROUND(ROUND((L913*H913),4),2)</f>
        <v>0</v>
      </c>
      <c r="J913" s="34"/>
      <c r="K913" s="33">
        <f>ROUND(ROUND((L913*J913),4),2)</f>
        <v>0</v>
      </c>
      <c r="L913" s="35">
        <v>0.19</v>
      </c>
      <c r="M913" s="36" t="s">
        <v>18</v>
      </c>
    </row>
    <row r="914" spans="1:13" ht="15" outlineLevel="1" x14ac:dyDescent="0.2">
      <c r="A914" s="17" t="s">
        <v>919</v>
      </c>
      <c r="B914" s="18" t="s">
        <v>920</v>
      </c>
      <c r="C914" s="17" t="s">
        <v>21</v>
      </c>
      <c r="D914" s="19"/>
      <c r="E914" s="20"/>
      <c r="F914" s="17"/>
      <c r="G914" s="21"/>
      <c r="H914" s="22">
        <f>IF((TRIM(M914)="Ja"),SUM(H915,H961,H1002,H1024,H1060,H1073),0)</f>
        <v>0</v>
      </c>
      <c r="I914" s="22">
        <f>ROUND(ROUND((L914*H914),4),2)</f>
        <v>0</v>
      </c>
      <c r="J914" s="23"/>
      <c r="K914" s="22">
        <f>ROUND(ROUND((L914*J914),4),2)</f>
        <v>0</v>
      </c>
      <c r="L914" s="24">
        <v>0.19</v>
      </c>
      <c r="M914" s="25" t="s">
        <v>18</v>
      </c>
    </row>
    <row r="915" spans="1:13" ht="15" outlineLevel="2" x14ac:dyDescent="0.2">
      <c r="A915" s="17" t="s">
        <v>921</v>
      </c>
      <c r="B915" s="18" t="s">
        <v>922</v>
      </c>
      <c r="C915" s="17" t="s">
        <v>43</v>
      </c>
      <c r="D915" s="19"/>
      <c r="E915" s="20"/>
      <c r="F915" s="17"/>
      <c r="G915" s="21"/>
      <c r="H915" s="22">
        <f>IF((TRIM(M915)="Ja"),SUM(H918,H921,H924,H927,H930,H933,H936,H939,H942,H945,H948,H951,H954,H957,H960),0)</f>
        <v>0</v>
      </c>
      <c r="I915" s="22">
        <f>ROUND(ROUND((L915*H915),4),2)</f>
        <v>0</v>
      </c>
      <c r="J915" s="23"/>
      <c r="K915" s="22">
        <f>ROUND(ROUND((L915*J915),4),2)</f>
        <v>0</v>
      </c>
      <c r="L915" s="24">
        <v>0.19</v>
      </c>
      <c r="M915" s="25" t="s">
        <v>18</v>
      </c>
    </row>
    <row r="916" spans="1:13" ht="15" outlineLevel="3" x14ac:dyDescent="0.2">
      <c r="A916" s="26" t="s">
        <v>923</v>
      </c>
      <c r="B916" s="27" t="s">
        <v>924</v>
      </c>
      <c r="C916" s="26"/>
      <c r="D916" s="26"/>
      <c r="E916" s="26"/>
      <c r="F916" s="26"/>
      <c r="G916" s="26"/>
      <c r="H916" s="26"/>
      <c r="I916" s="26"/>
      <c r="J916" s="26"/>
      <c r="K916" s="26"/>
      <c r="L916" s="26"/>
      <c r="M916" s="26"/>
    </row>
    <row r="917" spans="1:13" ht="409.5" outlineLevel="4" x14ac:dyDescent="0.2">
      <c r="A917" s="26"/>
      <c r="B917" s="28" t="s">
        <v>925</v>
      </c>
      <c r="C917" s="26"/>
      <c r="D917" s="26"/>
      <c r="E917" s="26"/>
      <c r="F917" s="26"/>
      <c r="G917" s="26"/>
      <c r="H917" s="26"/>
      <c r="I917" s="26"/>
      <c r="J917" s="26"/>
      <c r="K917" s="26"/>
      <c r="L917" s="26"/>
      <c r="M917" s="26"/>
    </row>
    <row r="918" spans="1:13" ht="15" outlineLevel="4" x14ac:dyDescent="0.2">
      <c r="A918" s="29"/>
      <c r="B918" s="29"/>
      <c r="C918" s="29" t="s">
        <v>25</v>
      </c>
      <c r="D918" s="30"/>
      <c r="E918" s="31" t="s">
        <v>26</v>
      </c>
      <c r="F918" s="29"/>
      <c r="G918" s="32">
        <v>0</v>
      </c>
      <c r="H918" s="33">
        <f>IF((TRIM(M918)="Ja"),ROUND(ROUND((G918*D918),4),2),0)</f>
        <v>0</v>
      </c>
      <c r="I918" s="33">
        <f>ROUND(ROUND((L918*H918),4),2)</f>
        <v>0</v>
      </c>
      <c r="J918" s="34"/>
      <c r="K918" s="33">
        <f>ROUND(ROUND((L918*J918),4),2)</f>
        <v>0</v>
      </c>
      <c r="L918" s="35">
        <v>0.19</v>
      </c>
      <c r="M918" s="36" t="s">
        <v>18</v>
      </c>
    </row>
    <row r="919" spans="1:13" ht="15" outlineLevel="3" x14ac:dyDescent="0.2">
      <c r="A919" s="26" t="s">
        <v>926</v>
      </c>
      <c r="B919" s="27" t="s">
        <v>927</v>
      </c>
      <c r="C919" s="26"/>
      <c r="D919" s="26"/>
      <c r="E919" s="26"/>
      <c r="F919" s="26"/>
      <c r="G919" s="26"/>
      <c r="H919" s="26"/>
      <c r="I919" s="26"/>
      <c r="J919" s="26"/>
      <c r="K919" s="26"/>
      <c r="L919" s="26"/>
      <c r="M919" s="26"/>
    </row>
    <row r="920" spans="1:13" ht="236.25" outlineLevel="4" x14ac:dyDescent="0.2">
      <c r="A920" s="26"/>
      <c r="B920" s="28" t="s">
        <v>928</v>
      </c>
      <c r="C920" s="26"/>
      <c r="D920" s="26"/>
      <c r="E920" s="26"/>
      <c r="F920" s="26"/>
      <c r="G920" s="26"/>
      <c r="H920" s="26"/>
      <c r="I920" s="26"/>
      <c r="J920" s="26"/>
      <c r="K920" s="26"/>
      <c r="L920" s="26"/>
      <c r="M920" s="26"/>
    </row>
    <row r="921" spans="1:13" ht="15" outlineLevel="4" x14ac:dyDescent="0.2">
      <c r="A921" s="29"/>
      <c r="B921" s="29"/>
      <c r="C921" s="29" t="s">
        <v>25</v>
      </c>
      <c r="D921" s="30"/>
      <c r="E921" s="31" t="s">
        <v>26</v>
      </c>
      <c r="F921" s="29"/>
      <c r="G921" s="32">
        <v>0</v>
      </c>
      <c r="H921" s="33">
        <f>IF((TRIM(M921)="Ja"),ROUND(ROUND((G921*D921),4),2),0)</f>
        <v>0</v>
      </c>
      <c r="I921" s="33">
        <f>ROUND(ROUND((L921*H921),4),2)</f>
        <v>0</v>
      </c>
      <c r="J921" s="34"/>
      <c r="K921" s="33">
        <f>ROUND(ROUND((L921*J921),4),2)</f>
        <v>0</v>
      </c>
      <c r="L921" s="35">
        <v>0.19</v>
      </c>
      <c r="M921" s="36" t="s">
        <v>18</v>
      </c>
    </row>
    <row r="922" spans="1:13" ht="15" outlineLevel="3" x14ac:dyDescent="0.2">
      <c r="A922" s="26" t="s">
        <v>929</v>
      </c>
      <c r="B922" s="27" t="s">
        <v>930</v>
      </c>
      <c r="C922" s="26"/>
      <c r="D922" s="26"/>
      <c r="E922" s="26"/>
      <c r="F922" s="26"/>
      <c r="G922" s="26"/>
      <c r="H922" s="26"/>
      <c r="I922" s="26"/>
      <c r="J922" s="26"/>
      <c r="K922" s="26"/>
      <c r="L922" s="26"/>
      <c r="M922" s="26"/>
    </row>
    <row r="923" spans="1:13" ht="247.5" outlineLevel="4" x14ac:dyDescent="0.2">
      <c r="A923" s="26"/>
      <c r="B923" s="28" t="s">
        <v>931</v>
      </c>
      <c r="C923" s="26"/>
      <c r="D923" s="26"/>
      <c r="E923" s="26"/>
      <c r="F923" s="26"/>
      <c r="G923" s="26"/>
      <c r="H923" s="26"/>
      <c r="I923" s="26"/>
      <c r="J923" s="26"/>
      <c r="K923" s="26"/>
      <c r="L923" s="26"/>
      <c r="M923" s="26"/>
    </row>
    <row r="924" spans="1:13" ht="15" outlineLevel="4" x14ac:dyDescent="0.2">
      <c r="A924" s="29"/>
      <c r="B924" s="29"/>
      <c r="C924" s="29" t="s">
        <v>25</v>
      </c>
      <c r="D924" s="30"/>
      <c r="E924" s="31" t="s">
        <v>26</v>
      </c>
      <c r="F924" s="29"/>
      <c r="G924" s="32">
        <v>0</v>
      </c>
      <c r="H924" s="33">
        <f>IF((TRIM(M924)="Ja"),ROUND(ROUND((G924*D924),4),2),0)</f>
        <v>0</v>
      </c>
      <c r="I924" s="33">
        <f>ROUND(ROUND((L924*H924),4),2)</f>
        <v>0</v>
      </c>
      <c r="J924" s="34"/>
      <c r="K924" s="33">
        <f>ROUND(ROUND((L924*J924),4),2)</f>
        <v>0</v>
      </c>
      <c r="L924" s="35">
        <v>0.19</v>
      </c>
      <c r="M924" s="36" t="s">
        <v>18</v>
      </c>
    </row>
    <row r="925" spans="1:13" ht="15" outlineLevel="3" x14ac:dyDescent="0.2">
      <c r="A925" s="26" t="s">
        <v>932</v>
      </c>
      <c r="B925" s="27" t="s">
        <v>933</v>
      </c>
      <c r="C925" s="26"/>
      <c r="D925" s="26"/>
      <c r="E925" s="26"/>
      <c r="F925" s="26"/>
      <c r="G925" s="26"/>
      <c r="H925" s="26"/>
      <c r="I925" s="26"/>
      <c r="J925" s="26"/>
      <c r="K925" s="26"/>
      <c r="L925" s="26"/>
      <c r="M925" s="26"/>
    </row>
    <row r="926" spans="1:13" ht="281.25" outlineLevel="4" x14ac:dyDescent="0.2">
      <c r="A926" s="26"/>
      <c r="B926" s="28" t="s">
        <v>934</v>
      </c>
      <c r="C926" s="26"/>
      <c r="D926" s="26"/>
      <c r="E926" s="26"/>
      <c r="F926" s="26"/>
      <c r="G926" s="26"/>
      <c r="H926" s="26"/>
      <c r="I926" s="26"/>
      <c r="J926" s="26"/>
      <c r="K926" s="26"/>
      <c r="L926" s="26"/>
      <c r="M926" s="26"/>
    </row>
    <row r="927" spans="1:13" ht="15" outlineLevel="4" x14ac:dyDescent="0.2">
      <c r="A927" s="29"/>
      <c r="B927" s="29"/>
      <c r="C927" s="29" t="s">
        <v>25</v>
      </c>
      <c r="D927" s="30"/>
      <c r="E927" s="31" t="s">
        <v>26</v>
      </c>
      <c r="F927" s="29"/>
      <c r="G927" s="32">
        <v>0</v>
      </c>
      <c r="H927" s="33">
        <f>IF((TRIM(M927)="Ja"),ROUND(ROUND((G927*D927),4),2),0)</f>
        <v>0</v>
      </c>
      <c r="I927" s="33">
        <f>ROUND(ROUND((L927*H927),4),2)</f>
        <v>0</v>
      </c>
      <c r="J927" s="34"/>
      <c r="K927" s="33">
        <f>ROUND(ROUND((L927*J927),4),2)</f>
        <v>0</v>
      </c>
      <c r="L927" s="35">
        <v>0.19</v>
      </c>
      <c r="M927" s="36" t="s">
        <v>18</v>
      </c>
    </row>
    <row r="928" spans="1:13" ht="15" outlineLevel="3" x14ac:dyDescent="0.2">
      <c r="A928" s="26" t="s">
        <v>935</v>
      </c>
      <c r="B928" s="27" t="s">
        <v>936</v>
      </c>
      <c r="C928" s="26"/>
      <c r="D928" s="26"/>
      <c r="E928" s="26"/>
      <c r="F928" s="26"/>
      <c r="G928" s="26"/>
      <c r="H928" s="26"/>
      <c r="I928" s="26"/>
      <c r="J928" s="26"/>
      <c r="K928" s="26"/>
      <c r="L928" s="26"/>
      <c r="M928" s="26"/>
    </row>
    <row r="929" spans="1:13" ht="247.5" outlineLevel="4" x14ac:dyDescent="0.2">
      <c r="A929" s="26"/>
      <c r="B929" s="28" t="s">
        <v>937</v>
      </c>
      <c r="C929" s="26"/>
      <c r="D929" s="26"/>
      <c r="E929" s="26"/>
      <c r="F929" s="26"/>
      <c r="G929" s="26"/>
      <c r="H929" s="26"/>
      <c r="I929" s="26"/>
      <c r="J929" s="26"/>
      <c r="K929" s="26"/>
      <c r="L929" s="26"/>
      <c r="M929" s="26"/>
    </row>
    <row r="930" spans="1:13" ht="15" outlineLevel="4" x14ac:dyDescent="0.2">
      <c r="A930" s="29"/>
      <c r="B930" s="29"/>
      <c r="C930" s="29" t="s">
        <v>25</v>
      </c>
      <c r="D930" s="30"/>
      <c r="E930" s="31" t="s">
        <v>26</v>
      </c>
      <c r="F930" s="29"/>
      <c r="G930" s="32">
        <v>0</v>
      </c>
      <c r="H930" s="33">
        <f>IF((TRIM(M930)="Ja"),ROUND(ROUND((G930*D930),4),2),0)</f>
        <v>0</v>
      </c>
      <c r="I930" s="33">
        <f>ROUND(ROUND((L930*H930),4),2)</f>
        <v>0</v>
      </c>
      <c r="J930" s="34"/>
      <c r="K930" s="33">
        <f>ROUND(ROUND((L930*J930),4),2)</f>
        <v>0</v>
      </c>
      <c r="L930" s="35">
        <v>0.19</v>
      </c>
      <c r="M930" s="36" t="s">
        <v>18</v>
      </c>
    </row>
    <row r="931" spans="1:13" ht="15" outlineLevel="3" x14ac:dyDescent="0.2">
      <c r="A931" s="26" t="s">
        <v>938</v>
      </c>
      <c r="B931" s="27" t="s">
        <v>939</v>
      </c>
      <c r="C931" s="26"/>
      <c r="D931" s="26"/>
      <c r="E931" s="26"/>
      <c r="F931" s="26"/>
      <c r="G931" s="26"/>
      <c r="H931" s="26"/>
      <c r="I931" s="26"/>
      <c r="J931" s="26"/>
      <c r="K931" s="26"/>
      <c r="L931" s="26"/>
      <c r="M931" s="26"/>
    </row>
    <row r="932" spans="1:13" ht="270" outlineLevel="4" x14ac:dyDescent="0.2">
      <c r="A932" s="26"/>
      <c r="B932" s="28" t="s">
        <v>940</v>
      </c>
      <c r="C932" s="26"/>
      <c r="D932" s="26"/>
      <c r="E932" s="26"/>
      <c r="F932" s="26"/>
      <c r="G932" s="26"/>
      <c r="H932" s="26"/>
      <c r="I932" s="26"/>
      <c r="J932" s="26"/>
      <c r="K932" s="26"/>
      <c r="L932" s="26"/>
      <c r="M932" s="26"/>
    </row>
    <row r="933" spans="1:13" ht="15" outlineLevel="4" x14ac:dyDescent="0.2">
      <c r="A933" s="29"/>
      <c r="B933" s="29"/>
      <c r="C933" s="29" t="s">
        <v>25</v>
      </c>
      <c r="D933" s="30"/>
      <c r="E933" s="31" t="s">
        <v>26</v>
      </c>
      <c r="F933" s="29"/>
      <c r="G933" s="32">
        <v>0</v>
      </c>
      <c r="H933" s="33">
        <f>IF((TRIM(M933)="Ja"),ROUND(ROUND((G933*D933),4),2),0)</f>
        <v>0</v>
      </c>
      <c r="I933" s="33">
        <f>ROUND(ROUND((L933*H933),4),2)</f>
        <v>0</v>
      </c>
      <c r="J933" s="34"/>
      <c r="K933" s="33">
        <f>ROUND(ROUND((L933*J933),4),2)</f>
        <v>0</v>
      </c>
      <c r="L933" s="35">
        <v>0.19</v>
      </c>
      <c r="M933" s="36" t="s">
        <v>18</v>
      </c>
    </row>
    <row r="934" spans="1:13" ht="15" outlineLevel="3" x14ac:dyDescent="0.2">
      <c r="A934" s="26" t="s">
        <v>941</v>
      </c>
      <c r="B934" s="27" t="s">
        <v>942</v>
      </c>
      <c r="C934" s="26"/>
      <c r="D934" s="26"/>
      <c r="E934" s="26"/>
      <c r="F934" s="26"/>
      <c r="G934" s="26"/>
      <c r="H934" s="26"/>
      <c r="I934" s="26"/>
      <c r="J934" s="26"/>
      <c r="K934" s="26"/>
      <c r="L934" s="26"/>
      <c r="M934" s="26"/>
    </row>
    <row r="935" spans="1:13" ht="281.25" outlineLevel="4" x14ac:dyDescent="0.2">
      <c r="A935" s="26"/>
      <c r="B935" s="28" t="s">
        <v>943</v>
      </c>
      <c r="C935" s="26"/>
      <c r="D935" s="26"/>
      <c r="E935" s="26"/>
      <c r="F935" s="26"/>
      <c r="G935" s="26"/>
      <c r="H935" s="26"/>
      <c r="I935" s="26"/>
      <c r="J935" s="26"/>
      <c r="K935" s="26"/>
      <c r="L935" s="26"/>
      <c r="M935" s="26"/>
    </row>
    <row r="936" spans="1:13" ht="15" outlineLevel="4" x14ac:dyDescent="0.2">
      <c r="A936" s="29"/>
      <c r="B936" s="29"/>
      <c r="C936" s="29" t="s">
        <v>25</v>
      </c>
      <c r="D936" s="30"/>
      <c r="E936" s="31" t="s">
        <v>26</v>
      </c>
      <c r="F936" s="29"/>
      <c r="G936" s="32">
        <v>0</v>
      </c>
      <c r="H936" s="33">
        <f>IF((TRIM(M936)="Ja"),ROUND(ROUND((G936*D936),4),2),0)</f>
        <v>0</v>
      </c>
      <c r="I936" s="33">
        <f>ROUND(ROUND((L936*H936),4),2)</f>
        <v>0</v>
      </c>
      <c r="J936" s="34"/>
      <c r="K936" s="33">
        <f>ROUND(ROUND((L936*J936),4),2)</f>
        <v>0</v>
      </c>
      <c r="L936" s="35">
        <v>0.19</v>
      </c>
      <c r="M936" s="36" t="s">
        <v>18</v>
      </c>
    </row>
    <row r="937" spans="1:13" ht="15" outlineLevel="3" x14ac:dyDescent="0.2">
      <c r="A937" s="26" t="s">
        <v>944</v>
      </c>
      <c r="B937" s="27" t="s">
        <v>945</v>
      </c>
      <c r="C937" s="26"/>
      <c r="D937" s="26"/>
      <c r="E937" s="26"/>
      <c r="F937" s="26"/>
      <c r="G937" s="26"/>
      <c r="H937" s="26"/>
      <c r="I937" s="26"/>
      <c r="J937" s="26"/>
      <c r="K937" s="26"/>
      <c r="L937" s="26"/>
      <c r="M937" s="26"/>
    </row>
    <row r="938" spans="1:13" ht="315" outlineLevel="4" x14ac:dyDescent="0.2">
      <c r="A938" s="26"/>
      <c r="B938" s="28" t="s">
        <v>946</v>
      </c>
      <c r="C938" s="26"/>
      <c r="D938" s="26"/>
      <c r="E938" s="26"/>
      <c r="F938" s="26"/>
      <c r="G938" s="26"/>
      <c r="H938" s="26"/>
      <c r="I938" s="26"/>
      <c r="J938" s="26"/>
      <c r="K938" s="26"/>
      <c r="L938" s="26"/>
      <c r="M938" s="26"/>
    </row>
    <row r="939" spans="1:13" ht="15" outlineLevel="4" x14ac:dyDescent="0.2">
      <c r="A939" s="29"/>
      <c r="B939" s="29"/>
      <c r="C939" s="29" t="s">
        <v>25</v>
      </c>
      <c r="D939" s="30"/>
      <c r="E939" s="31" t="s">
        <v>26</v>
      </c>
      <c r="F939" s="29"/>
      <c r="G939" s="32">
        <v>0</v>
      </c>
      <c r="H939" s="33">
        <f>IF((TRIM(M939)="Ja"),ROUND(ROUND((G939*D939),4),2),0)</f>
        <v>0</v>
      </c>
      <c r="I939" s="33">
        <f>ROUND(ROUND((L939*H939),4),2)</f>
        <v>0</v>
      </c>
      <c r="J939" s="34"/>
      <c r="K939" s="33">
        <f>ROUND(ROUND((L939*J939),4),2)</f>
        <v>0</v>
      </c>
      <c r="L939" s="35">
        <v>0.19</v>
      </c>
      <c r="M939" s="36" t="s">
        <v>18</v>
      </c>
    </row>
    <row r="940" spans="1:13" ht="15" outlineLevel="3" x14ac:dyDescent="0.2">
      <c r="A940" s="26" t="s">
        <v>947</v>
      </c>
      <c r="B940" s="27" t="s">
        <v>948</v>
      </c>
      <c r="C940" s="26"/>
      <c r="D940" s="26"/>
      <c r="E940" s="26"/>
      <c r="F940" s="26"/>
      <c r="G940" s="26"/>
      <c r="H940" s="26"/>
      <c r="I940" s="26"/>
      <c r="J940" s="26"/>
      <c r="K940" s="26"/>
      <c r="L940" s="26"/>
      <c r="M940" s="26"/>
    </row>
    <row r="941" spans="1:13" ht="382.5" outlineLevel="4" x14ac:dyDescent="0.2">
      <c r="A941" s="26"/>
      <c r="B941" s="28" t="s">
        <v>949</v>
      </c>
      <c r="C941" s="26"/>
      <c r="D941" s="26"/>
      <c r="E941" s="26"/>
      <c r="F941" s="26"/>
      <c r="G941" s="26"/>
      <c r="H941" s="26"/>
      <c r="I941" s="26"/>
      <c r="J941" s="26"/>
      <c r="K941" s="26"/>
      <c r="L941" s="26"/>
      <c r="M941" s="26"/>
    </row>
    <row r="942" spans="1:13" ht="15" outlineLevel="4" x14ac:dyDescent="0.2">
      <c r="A942" s="29"/>
      <c r="B942" s="29"/>
      <c r="C942" s="29" t="s">
        <v>25</v>
      </c>
      <c r="D942" s="30"/>
      <c r="E942" s="31" t="s">
        <v>26</v>
      </c>
      <c r="F942" s="29"/>
      <c r="G942" s="32">
        <v>0</v>
      </c>
      <c r="H942" s="33">
        <f>IF((TRIM(M942)="Ja"),ROUND(ROUND((G942*D942),4),2),0)</f>
        <v>0</v>
      </c>
      <c r="I942" s="33">
        <f>ROUND(ROUND((L942*H942),4),2)</f>
        <v>0</v>
      </c>
      <c r="J942" s="34"/>
      <c r="K942" s="33">
        <f>ROUND(ROUND((L942*J942),4),2)</f>
        <v>0</v>
      </c>
      <c r="L942" s="35">
        <v>0.19</v>
      </c>
      <c r="M942" s="36" t="s">
        <v>18</v>
      </c>
    </row>
    <row r="943" spans="1:13" ht="15" outlineLevel="3" x14ac:dyDescent="0.2">
      <c r="A943" s="26" t="s">
        <v>950</v>
      </c>
      <c r="B943" s="27" t="s">
        <v>951</v>
      </c>
      <c r="C943" s="26"/>
      <c r="D943" s="26"/>
      <c r="E943" s="26"/>
      <c r="F943" s="26"/>
      <c r="G943" s="26"/>
      <c r="H943" s="26"/>
      <c r="I943" s="26"/>
      <c r="J943" s="26"/>
      <c r="K943" s="26"/>
      <c r="L943" s="26"/>
      <c r="M943" s="26"/>
    </row>
    <row r="944" spans="1:13" ht="281.25" outlineLevel="4" x14ac:dyDescent="0.2">
      <c r="A944" s="26"/>
      <c r="B944" s="28" t="s">
        <v>952</v>
      </c>
      <c r="C944" s="26"/>
      <c r="D944" s="26"/>
      <c r="E944" s="26"/>
      <c r="F944" s="26"/>
      <c r="G944" s="26"/>
      <c r="H944" s="26"/>
      <c r="I944" s="26"/>
      <c r="J944" s="26"/>
      <c r="K944" s="26"/>
      <c r="L944" s="26"/>
      <c r="M944" s="26"/>
    </row>
    <row r="945" spans="1:13" ht="15" outlineLevel="4" x14ac:dyDescent="0.2">
      <c r="A945" s="29"/>
      <c r="B945" s="29"/>
      <c r="C945" s="29" t="s">
        <v>25</v>
      </c>
      <c r="D945" s="30"/>
      <c r="E945" s="31" t="s">
        <v>26</v>
      </c>
      <c r="F945" s="29"/>
      <c r="G945" s="32">
        <v>0</v>
      </c>
      <c r="H945" s="33">
        <f>IF((TRIM(M945)="Ja"),ROUND(ROUND((G945*D945),4),2),0)</f>
        <v>0</v>
      </c>
      <c r="I945" s="33">
        <f>ROUND(ROUND((L945*H945),4),2)</f>
        <v>0</v>
      </c>
      <c r="J945" s="34"/>
      <c r="K945" s="33">
        <f>ROUND(ROUND((L945*J945),4),2)</f>
        <v>0</v>
      </c>
      <c r="L945" s="35">
        <v>0.19</v>
      </c>
      <c r="M945" s="36" t="s">
        <v>18</v>
      </c>
    </row>
    <row r="946" spans="1:13" ht="15" outlineLevel="3" x14ac:dyDescent="0.2">
      <c r="A946" s="26" t="s">
        <v>953</v>
      </c>
      <c r="B946" s="27" t="s">
        <v>954</v>
      </c>
      <c r="C946" s="26"/>
      <c r="D946" s="26"/>
      <c r="E946" s="26"/>
      <c r="F946" s="26"/>
      <c r="G946" s="26"/>
      <c r="H946" s="26"/>
      <c r="I946" s="26"/>
      <c r="J946" s="26"/>
      <c r="K946" s="26"/>
      <c r="L946" s="26"/>
      <c r="M946" s="26"/>
    </row>
    <row r="947" spans="1:13" ht="409.5" outlineLevel="4" x14ac:dyDescent="0.2">
      <c r="A947" s="26"/>
      <c r="B947" s="28" t="s">
        <v>955</v>
      </c>
      <c r="C947" s="26"/>
      <c r="D947" s="26"/>
      <c r="E947" s="26"/>
      <c r="F947" s="26"/>
      <c r="G947" s="26"/>
      <c r="H947" s="26"/>
      <c r="I947" s="26"/>
      <c r="J947" s="26"/>
      <c r="K947" s="26"/>
      <c r="L947" s="26"/>
      <c r="M947" s="26"/>
    </row>
    <row r="948" spans="1:13" ht="15" outlineLevel="4" x14ac:dyDescent="0.2">
      <c r="A948" s="29"/>
      <c r="B948" s="29"/>
      <c r="C948" s="29" t="s">
        <v>25</v>
      </c>
      <c r="D948" s="30"/>
      <c r="E948" s="31" t="s">
        <v>26</v>
      </c>
      <c r="F948" s="29"/>
      <c r="G948" s="32">
        <v>0</v>
      </c>
      <c r="H948" s="33">
        <f>IF((TRIM(M948)="Ja"),ROUND(ROUND((G948*D948),4),2),0)</f>
        <v>0</v>
      </c>
      <c r="I948" s="33">
        <f>ROUND(ROUND((L948*H948),4),2)</f>
        <v>0</v>
      </c>
      <c r="J948" s="34"/>
      <c r="K948" s="33">
        <f>ROUND(ROUND((L948*J948),4),2)</f>
        <v>0</v>
      </c>
      <c r="L948" s="35">
        <v>0.19</v>
      </c>
      <c r="M948" s="36" t="s">
        <v>18</v>
      </c>
    </row>
    <row r="949" spans="1:13" ht="15" outlineLevel="3" x14ac:dyDescent="0.2">
      <c r="A949" s="26" t="s">
        <v>956</v>
      </c>
      <c r="B949" s="27" t="s">
        <v>957</v>
      </c>
      <c r="C949" s="26"/>
      <c r="D949" s="26"/>
      <c r="E949" s="26"/>
      <c r="F949" s="26"/>
      <c r="G949" s="26"/>
      <c r="H949" s="26"/>
      <c r="I949" s="26"/>
      <c r="J949" s="26"/>
      <c r="K949" s="26"/>
      <c r="L949" s="26"/>
      <c r="M949" s="26"/>
    </row>
    <row r="950" spans="1:13" ht="337.5" outlineLevel="4" x14ac:dyDescent="0.2">
      <c r="A950" s="26"/>
      <c r="B950" s="28" t="s">
        <v>958</v>
      </c>
      <c r="C950" s="26"/>
      <c r="D950" s="26"/>
      <c r="E950" s="26"/>
      <c r="F950" s="26"/>
      <c r="G950" s="26"/>
      <c r="H950" s="26"/>
      <c r="I950" s="26"/>
      <c r="J950" s="26"/>
      <c r="K950" s="26"/>
      <c r="L950" s="26"/>
      <c r="M950" s="26"/>
    </row>
    <row r="951" spans="1:13" ht="15" outlineLevel="4" x14ac:dyDescent="0.2">
      <c r="A951" s="29"/>
      <c r="B951" s="29"/>
      <c r="C951" s="29" t="s">
        <v>25</v>
      </c>
      <c r="D951" s="30"/>
      <c r="E951" s="31" t="s">
        <v>26</v>
      </c>
      <c r="F951" s="29"/>
      <c r="G951" s="32">
        <v>0</v>
      </c>
      <c r="H951" s="33">
        <f>IF((TRIM(M951)="Ja"),ROUND(ROUND((G951*D951),4),2),0)</f>
        <v>0</v>
      </c>
      <c r="I951" s="33">
        <f>ROUND(ROUND((L951*H951),4),2)</f>
        <v>0</v>
      </c>
      <c r="J951" s="34"/>
      <c r="K951" s="33">
        <f>ROUND(ROUND((L951*J951),4),2)</f>
        <v>0</v>
      </c>
      <c r="L951" s="35">
        <v>0.19</v>
      </c>
      <c r="M951" s="36" t="s">
        <v>18</v>
      </c>
    </row>
    <row r="952" spans="1:13" ht="15" outlineLevel="3" x14ac:dyDescent="0.2">
      <c r="A952" s="26" t="s">
        <v>959</v>
      </c>
      <c r="B952" s="27" t="s">
        <v>960</v>
      </c>
      <c r="C952" s="26"/>
      <c r="D952" s="26"/>
      <c r="E952" s="26"/>
      <c r="F952" s="26"/>
      <c r="G952" s="26"/>
      <c r="H952" s="26"/>
      <c r="I952" s="26"/>
      <c r="J952" s="26"/>
      <c r="K952" s="26"/>
      <c r="L952" s="26"/>
      <c r="M952" s="26"/>
    </row>
    <row r="953" spans="1:13" ht="393.75" outlineLevel="4" x14ac:dyDescent="0.2">
      <c r="A953" s="26"/>
      <c r="B953" s="28" t="s">
        <v>961</v>
      </c>
      <c r="C953" s="26"/>
      <c r="D953" s="26"/>
      <c r="E953" s="26"/>
      <c r="F953" s="26"/>
      <c r="G953" s="26"/>
      <c r="H953" s="26"/>
      <c r="I953" s="26"/>
      <c r="J953" s="26"/>
      <c r="K953" s="26"/>
      <c r="L953" s="26"/>
      <c r="M953" s="26"/>
    </row>
    <row r="954" spans="1:13" ht="15" outlineLevel="4" x14ac:dyDescent="0.2">
      <c r="A954" s="29"/>
      <c r="B954" s="29"/>
      <c r="C954" s="29" t="s">
        <v>25</v>
      </c>
      <c r="D954" s="30"/>
      <c r="E954" s="31" t="s">
        <v>26</v>
      </c>
      <c r="F954" s="29"/>
      <c r="G954" s="32">
        <v>0</v>
      </c>
      <c r="H954" s="33">
        <f>IF((TRIM(M954)="Ja"),ROUND(ROUND((G954*D954),4),2),0)</f>
        <v>0</v>
      </c>
      <c r="I954" s="33">
        <f>ROUND(ROUND((L954*H954),4),2)</f>
        <v>0</v>
      </c>
      <c r="J954" s="34"/>
      <c r="K954" s="33">
        <f>ROUND(ROUND((L954*J954),4),2)</f>
        <v>0</v>
      </c>
      <c r="L954" s="35">
        <v>0.19</v>
      </c>
      <c r="M954" s="36" t="s">
        <v>18</v>
      </c>
    </row>
    <row r="955" spans="1:13" ht="15" outlineLevel="3" x14ac:dyDescent="0.2">
      <c r="A955" s="26" t="s">
        <v>962</v>
      </c>
      <c r="B955" s="27" t="s">
        <v>963</v>
      </c>
      <c r="C955" s="26"/>
      <c r="D955" s="26"/>
      <c r="E955" s="26"/>
      <c r="F955" s="26"/>
      <c r="G955" s="26"/>
      <c r="H955" s="26"/>
      <c r="I955" s="26"/>
      <c r="J955" s="26"/>
      <c r="K955" s="26"/>
      <c r="L955" s="26"/>
      <c r="M955" s="26"/>
    </row>
    <row r="956" spans="1:13" ht="337.5" outlineLevel="4" x14ac:dyDescent="0.2">
      <c r="A956" s="26"/>
      <c r="B956" s="28" t="s">
        <v>964</v>
      </c>
      <c r="C956" s="26"/>
      <c r="D956" s="26"/>
      <c r="E956" s="26"/>
      <c r="F956" s="26"/>
      <c r="G956" s="26"/>
      <c r="H956" s="26"/>
      <c r="I956" s="26"/>
      <c r="J956" s="26"/>
      <c r="K956" s="26"/>
      <c r="L956" s="26"/>
      <c r="M956" s="26"/>
    </row>
    <row r="957" spans="1:13" ht="15" outlineLevel="4" x14ac:dyDescent="0.2">
      <c r="A957" s="29"/>
      <c r="B957" s="29"/>
      <c r="C957" s="29" t="s">
        <v>25</v>
      </c>
      <c r="D957" s="30"/>
      <c r="E957" s="31" t="s">
        <v>26</v>
      </c>
      <c r="F957" s="29"/>
      <c r="G957" s="32">
        <v>0</v>
      </c>
      <c r="H957" s="33">
        <f>IF((TRIM(M957)="Ja"),ROUND(ROUND((G957*D957),4),2),0)</f>
        <v>0</v>
      </c>
      <c r="I957" s="33">
        <f>ROUND(ROUND((L957*H957),4),2)</f>
        <v>0</v>
      </c>
      <c r="J957" s="34"/>
      <c r="K957" s="33">
        <f>ROUND(ROUND((L957*J957),4),2)</f>
        <v>0</v>
      </c>
      <c r="L957" s="35">
        <v>0.19</v>
      </c>
      <c r="M957" s="36" t="s">
        <v>18</v>
      </c>
    </row>
    <row r="958" spans="1:13" ht="15" outlineLevel="3" x14ac:dyDescent="0.2">
      <c r="A958" s="26" t="s">
        <v>965</v>
      </c>
      <c r="B958" s="27" t="s">
        <v>966</v>
      </c>
      <c r="C958" s="26"/>
      <c r="D958" s="26"/>
      <c r="E958" s="26"/>
      <c r="F958" s="26"/>
      <c r="G958" s="26"/>
      <c r="H958" s="26"/>
      <c r="I958" s="26"/>
      <c r="J958" s="26"/>
      <c r="K958" s="26"/>
      <c r="L958" s="26"/>
      <c r="M958" s="26"/>
    </row>
    <row r="959" spans="1:13" ht="409.5" outlineLevel="4" x14ac:dyDescent="0.2">
      <c r="A959" s="26"/>
      <c r="B959" s="28" t="s">
        <v>967</v>
      </c>
      <c r="C959" s="26"/>
      <c r="D959" s="26"/>
      <c r="E959" s="26"/>
      <c r="F959" s="26"/>
      <c r="G959" s="26"/>
      <c r="H959" s="26"/>
      <c r="I959" s="26"/>
      <c r="J959" s="26"/>
      <c r="K959" s="26"/>
      <c r="L959" s="26"/>
      <c r="M959" s="26"/>
    </row>
    <row r="960" spans="1:13" ht="15" outlineLevel="4" x14ac:dyDescent="0.2">
      <c r="A960" s="29"/>
      <c r="B960" s="29"/>
      <c r="C960" s="29" t="s">
        <v>25</v>
      </c>
      <c r="D960" s="30"/>
      <c r="E960" s="31" t="s">
        <v>26</v>
      </c>
      <c r="F960" s="29"/>
      <c r="G960" s="32">
        <v>0</v>
      </c>
      <c r="H960" s="33">
        <f>IF((TRIM(M960)="Ja"),ROUND(ROUND((G960*D960),4),2),0)</f>
        <v>0</v>
      </c>
      <c r="I960" s="33">
        <f>ROUND(ROUND((L960*H960),4),2)</f>
        <v>0</v>
      </c>
      <c r="J960" s="34"/>
      <c r="K960" s="33">
        <f>ROUND(ROUND((L960*J960),4),2)</f>
        <v>0</v>
      </c>
      <c r="L960" s="35">
        <v>0.19</v>
      </c>
      <c r="M960" s="36" t="s">
        <v>18</v>
      </c>
    </row>
    <row r="961" spans="1:13" ht="15" outlineLevel="2" x14ac:dyDescent="0.2">
      <c r="A961" s="17" t="s">
        <v>968</v>
      </c>
      <c r="B961" s="18" t="s">
        <v>969</v>
      </c>
      <c r="C961" s="17" t="s">
        <v>43</v>
      </c>
      <c r="D961" s="19"/>
      <c r="E961" s="20"/>
      <c r="F961" s="17"/>
      <c r="G961" s="21"/>
      <c r="H961" s="22">
        <f>IF((TRIM(M961)="Ja"),SUM(H962,H984,H991,H995),0)</f>
        <v>0</v>
      </c>
      <c r="I961" s="22">
        <f>ROUND(ROUND((L961*H961),4),2)</f>
        <v>0</v>
      </c>
      <c r="J961" s="23"/>
      <c r="K961" s="22">
        <f>ROUND(ROUND((L961*J961),4),2)</f>
        <v>0</v>
      </c>
      <c r="L961" s="24">
        <v>0.19</v>
      </c>
      <c r="M961" s="25" t="s">
        <v>18</v>
      </c>
    </row>
    <row r="962" spans="1:13" ht="15" outlineLevel="3" x14ac:dyDescent="0.2">
      <c r="A962" s="17" t="s">
        <v>970</v>
      </c>
      <c r="B962" s="18" t="s">
        <v>971</v>
      </c>
      <c r="C962" s="17" t="s">
        <v>620</v>
      </c>
      <c r="D962" s="19"/>
      <c r="E962" s="20"/>
      <c r="F962" s="17"/>
      <c r="G962" s="21"/>
      <c r="H962" s="22">
        <f>IF((TRIM(M962)="Ja"),SUM(H965,H968,H971,H974,H977,H980,H983),0)</f>
        <v>0</v>
      </c>
      <c r="I962" s="22">
        <f>ROUND(ROUND((L962*H962),4),2)</f>
        <v>0</v>
      </c>
      <c r="J962" s="23"/>
      <c r="K962" s="22">
        <f>ROUND(ROUND((L962*J962),4),2)</f>
        <v>0</v>
      </c>
      <c r="L962" s="24">
        <v>0.19</v>
      </c>
      <c r="M962" s="25" t="s">
        <v>18</v>
      </c>
    </row>
    <row r="963" spans="1:13" ht="15" outlineLevel="4" x14ac:dyDescent="0.2">
      <c r="A963" s="26" t="s">
        <v>972</v>
      </c>
      <c r="B963" s="27" t="s">
        <v>973</v>
      </c>
      <c r="C963" s="26"/>
      <c r="D963" s="26"/>
      <c r="E963" s="26"/>
      <c r="F963" s="26"/>
      <c r="G963" s="26"/>
      <c r="H963" s="26"/>
      <c r="I963" s="26"/>
      <c r="J963" s="26"/>
      <c r="K963" s="26"/>
      <c r="L963" s="26"/>
      <c r="M963" s="26"/>
    </row>
    <row r="964" spans="1:13" ht="409.5" outlineLevel="5" x14ac:dyDescent="0.2">
      <c r="A964" s="26"/>
      <c r="B964" s="28" t="s">
        <v>974</v>
      </c>
      <c r="C964" s="26"/>
      <c r="D964" s="26"/>
      <c r="E964" s="26"/>
      <c r="F964" s="26"/>
      <c r="G964" s="26"/>
      <c r="H964" s="26"/>
      <c r="I964" s="26"/>
      <c r="J964" s="26"/>
      <c r="K964" s="26"/>
      <c r="L964" s="26"/>
      <c r="M964" s="26"/>
    </row>
    <row r="965" spans="1:13" ht="15" outlineLevel="5" x14ac:dyDescent="0.2">
      <c r="A965" s="29"/>
      <c r="B965" s="29"/>
      <c r="C965" s="29" t="s">
        <v>25</v>
      </c>
      <c r="D965" s="30"/>
      <c r="E965" s="31" t="s">
        <v>26</v>
      </c>
      <c r="F965" s="29"/>
      <c r="G965" s="32">
        <v>0</v>
      </c>
      <c r="H965" s="33">
        <f>IF((TRIM(M965)="Ja"),ROUND(ROUND((G965*D965),4),2),0)</f>
        <v>0</v>
      </c>
      <c r="I965" s="33">
        <f>ROUND(ROUND((L965*H965),4),2)</f>
        <v>0</v>
      </c>
      <c r="J965" s="34"/>
      <c r="K965" s="33">
        <f>ROUND(ROUND((L965*J965),4),2)</f>
        <v>0</v>
      </c>
      <c r="L965" s="35">
        <v>0.19</v>
      </c>
      <c r="M965" s="36" t="s">
        <v>18</v>
      </c>
    </row>
    <row r="966" spans="1:13" ht="15" outlineLevel="4" x14ac:dyDescent="0.2">
      <c r="A966" s="26" t="s">
        <v>975</v>
      </c>
      <c r="B966" s="27" t="s">
        <v>976</v>
      </c>
      <c r="C966" s="26"/>
      <c r="D966" s="26"/>
      <c r="E966" s="26"/>
      <c r="F966" s="26"/>
      <c r="G966" s="26"/>
      <c r="H966" s="26"/>
      <c r="I966" s="26"/>
      <c r="J966" s="26"/>
      <c r="K966" s="26"/>
      <c r="L966" s="26"/>
      <c r="M966" s="26"/>
    </row>
    <row r="967" spans="1:13" ht="409.5" outlineLevel="5" x14ac:dyDescent="0.2">
      <c r="A967" s="26"/>
      <c r="B967" s="28" t="s">
        <v>977</v>
      </c>
      <c r="C967" s="26"/>
      <c r="D967" s="26"/>
      <c r="E967" s="26"/>
      <c r="F967" s="26"/>
      <c r="G967" s="26"/>
      <c r="H967" s="26"/>
      <c r="I967" s="26"/>
      <c r="J967" s="26"/>
      <c r="K967" s="26"/>
      <c r="L967" s="26"/>
      <c r="M967" s="26"/>
    </row>
    <row r="968" spans="1:13" ht="15" outlineLevel="5" x14ac:dyDescent="0.2">
      <c r="A968" s="29"/>
      <c r="B968" s="29"/>
      <c r="C968" s="29" t="s">
        <v>25</v>
      </c>
      <c r="D968" s="30"/>
      <c r="E968" s="31"/>
      <c r="F968" s="29"/>
      <c r="G968" s="32">
        <v>0</v>
      </c>
      <c r="H968" s="33">
        <f>IF((TRIM(M968)="Ja"),ROUND(ROUND((G968*D968),4),2),0)</f>
        <v>0</v>
      </c>
      <c r="I968" s="33">
        <f>ROUND(ROUND((L968*H968),4),2)</f>
        <v>0</v>
      </c>
      <c r="J968" s="34"/>
      <c r="K968" s="33">
        <f>ROUND(ROUND((L968*J968),4),2)</f>
        <v>0</v>
      </c>
      <c r="L968" s="35">
        <v>0.19</v>
      </c>
      <c r="M968" s="36" t="s">
        <v>18</v>
      </c>
    </row>
    <row r="969" spans="1:13" ht="15" outlineLevel="4" x14ac:dyDescent="0.2">
      <c r="A969" s="26" t="s">
        <v>978</v>
      </c>
      <c r="B969" s="27" t="s">
        <v>979</v>
      </c>
      <c r="C969" s="26"/>
      <c r="D969" s="26"/>
      <c r="E969" s="26"/>
      <c r="F969" s="26"/>
      <c r="G969" s="26"/>
      <c r="H969" s="26"/>
      <c r="I969" s="26"/>
      <c r="J969" s="26"/>
      <c r="K969" s="26"/>
      <c r="L969" s="26"/>
      <c r="M969" s="26"/>
    </row>
    <row r="970" spans="1:13" ht="315" outlineLevel="5" x14ac:dyDescent="0.2">
      <c r="A970" s="26"/>
      <c r="B970" s="28" t="s">
        <v>980</v>
      </c>
      <c r="C970" s="26"/>
      <c r="D970" s="26"/>
      <c r="E970" s="26"/>
      <c r="F970" s="26"/>
      <c r="G970" s="26"/>
      <c r="H970" s="26"/>
      <c r="I970" s="26"/>
      <c r="J970" s="26"/>
      <c r="K970" s="26"/>
      <c r="L970" s="26"/>
      <c r="M970" s="26"/>
    </row>
    <row r="971" spans="1:13" ht="15" outlineLevel="5" x14ac:dyDescent="0.2">
      <c r="A971" s="29"/>
      <c r="B971" s="29"/>
      <c r="C971" s="29" t="s">
        <v>25</v>
      </c>
      <c r="D971" s="30"/>
      <c r="E971" s="31" t="s">
        <v>26</v>
      </c>
      <c r="F971" s="29"/>
      <c r="G971" s="32">
        <v>0</v>
      </c>
      <c r="H971" s="33">
        <f>IF((TRIM(M971)="Ja"),ROUND(ROUND((G971*D971),4),2),0)</f>
        <v>0</v>
      </c>
      <c r="I971" s="33">
        <f>ROUND(ROUND((L971*H971),4),2)</f>
        <v>0</v>
      </c>
      <c r="J971" s="34"/>
      <c r="K971" s="33">
        <f>ROUND(ROUND((L971*J971),4),2)</f>
        <v>0</v>
      </c>
      <c r="L971" s="35">
        <v>0.19</v>
      </c>
      <c r="M971" s="36" t="s">
        <v>18</v>
      </c>
    </row>
    <row r="972" spans="1:13" ht="15" outlineLevel="4" x14ac:dyDescent="0.2">
      <c r="A972" s="26" t="s">
        <v>981</v>
      </c>
      <c r="B972" s="27" t="s">
        <v>982</v>
      </c>
      <c r="C972" s="26"/>
      <c r="D972" s="26"/>
      <c r="E972" s="26"/>
      <c r="F972" s="26"/>
      <c r="G972" s="26"/>
      <c r="H972" s="26"/>
      <c r="I972" s="26"/>
      <c r="J972" s="26"/>
      <c r="K972" s="26"/>
      <c r="L972" s="26"/>
      <c r="M972" s="26"/>
    </row>
    <row r="973" spans="1:13" ht="202.5" outlineLevel="5" x14ac:dyDescent="0.2">
      <c r="A973" s="26"/>
      <c r="B973" s="28" t="s">
        <v>983</v>
      </c>
      <c r="C973" s="26"/>
      <c r="D973" s="26"/>
      <c r="E973" s="26"/>
      <c r="F973" s="26"/>
      <c r="G973" s="26"/>
      <c r="H973" s="26"/>
      <c r="I973" s="26"/>
      <c r="J973" s="26"/>
      <c r="K973" s="26"/>
      <c r="L973" s="26"/>
      <c r="M973" s="26"/>
    </row>
    <row r="974" spans="1:13" ht="15" outlineLevel="5" x14ac:dyDescent="0.2">
      <c r="A974" s="29"/>
      <c r="B974" s="29"/>
      <c r="C974" s="29" t="s">
        <v>25</v>
      </c>
      <c r="D974" s="30"/>
      <c r="E974" s="31" t="s">
        <v>26</v>
      </c>
      <c r="F974" s="29"/>
      <c r="G974" s="32">
        <v>0</v>
      </c>
      <c r="H974" s="33">
        <f>IF((TRIM(M974)="Ja"),ROUND(ROUND((G974*D974),4),2),0)</f>
        <v>0</v>
      </c>
      <c r="I974" s="33">
        <f>ROUND(ROUND((L974*H974),4),2)</f>
        <v>0</v>
      </c>
      <c r="J974" s="34"/>
      <c r="K974" s="33">
        <f>ROUND(ROUND((L974*J974),4),2)</f>
        <v>0</v>
      </c>
      <c r="L974" s="35">
        <v>0.19</v>
      </c>
      <c r="M974" s="36" t="s">
        <v>18</v>
      </c>
    </row>
    <row r="975" spans="1:13" ht="15" outlineLevel="4" x14ac:dyDescent="0.2">
      <c r="A975" s="26" t="s">
        <v>984</v>
      </c>
      <c r="B975" s="27" t="s">
        <v>985</v>
      </c>
      <c r="C975" s="26"/>
      <c r="D975" s="26"/>
      <c r="E975" s="26"/>
      <c r="F975" s="26"/>
      <c r="G975" s="26"/>
      <c r="H975" s="26"/>
      <c r="I975" s="26"/>
      <c r="J975" s="26"/>
      <c r="K975" s="26"/>
      <c r="L975" s="26"/>
      <c r="M975" s="26"/>
    </row>
    <row r="976" spans="1:13" ht="202.5" outlineLevel="5" x14ac:dyDescent="0.2">
      <c r="A976" s="26"/>
      <c r="B976" s="28" t="s">
        <v>986</v>
      </c>
      <c r="C976" s="26"/>
      <c r="D976" s="26"/>
      <c r="E976" s="26"/>
      <c r="F976" s="26"/>
      <c r="G976" s="26"/>
      <c r="H976" s="26"/>
      <c r="I976" s="26"/>
      <c r="J976" s="26"/>
      <c r="K976" s="26"/>
      <c r="L976" s="26"/>
      <c r="M976" s="26"/>
    </row>
    <row r="977" spans="1:13" ht="15" outlineLevel="5" x14ac:dyDescent="0.2">
      <c r="A977" s="29"/>
      <c r="B977" s="29"/>
      <c r="C977" s="29" t="s">
        <v>25</v>
      </c>
      <c r="D977" s="30"/>
      <c r="E977" s="31" t="s">
        <v>26</v>
      </c>
      <c r="F977" s="29"/>
      <c r="G977" s="32">
        <v>0</v>
      </c>
      <c r="H977" s="33">
        <f>IF((TRIM(M977)="Ja"),ROUND(ROUND((G977*D977),4),2),0)</f>
        <v>0</v>
      </c>
      <c r="I977" s="33">
        <f>ROUND(ROUND((L977*H977),4),2)</f>
        <v>0</v>
      </c>
      <c r="J977" s="34"/>
      <c r="K977" s="33">
        <f>ROUND(ROUND((L977*J977),4),2)</f>
        <v>0</v>
      </c>
      <c r="L977" s="35">
        <v>0.19</v>
      </c>
      <c r="M977" s="36" t="s">
        <v>18</v>
      </c>
    </row>
    <row r="978" spans="1:13" ht="15" outlineLevel="4" x14ac:dyDescent="0.2">
      <c r="A978" s="26" t="s">
        <v>987</v>
      </c>
      <c r="B978" s="27" t="s">
        <v>988</v>
      </c>
      <c r="C978" s="26"/>
      <c r="D978" s="26"/>
      <c r="E978" s="26"/>
      <c r="F978" s="26"/>
      <c r="G978" s="26"/>
      <c r="H978" s="26"/>
      <c r="I978" s="26"/>
      <c r="J978" s="26"/>
      <c r="K978" s="26"/>
      <c r="L978" s="26"/>
      <c r="M978" s="26"/>
    </row>
    <row r="979" spans="1:13" ht="202.5" outlineLevel="5" x14ac:dyDescent="0.2">
      <c r="A979" s="26"/>
      <c r="B979" s="28" t="s">
        <v>989</v>
      </c>
      <c r="C979" s="26"/>
      <c r="D979" s="26"/>
      <c r="E979" s="26"/>
      <c r="F979" s="26"/>
      <c r="G979" s="26"/>
      <c r="H979" s="26"/>
      <c r="I979" s="26"/>
      <c r="J979" s="26"/>
      <c r="K979" s="26"/>
      <c r="L979" s="26"/>
      <c r="M979" s="26"/>
    </row>
    <row r="980" spans="1:13" ht="15" outlineLevel="5" x14ac:dyDescent="0.2">
      <c r="A980" s="29"/>
      <c r="B980" s="29"/>
      <c r="C980" s="29" t="s">
        <v>25</v>
      </c>
      <c r="D980" s="30"/>
      <c r="E980" s="31" t="s">
        <v>26</v>
      </c>
      <c r="F980" s="29"/>
      <c r="G980" s="32">
        <v>0</v>
      </c>
      <c r="H980" s="33">
        <f>IF((TRIM(M980)="Ja"),ROUND(ROUND((G980*D980),4),2),0)</f>
        <v>0</v>
      </c>
      <c r="I980" s="33">
        <f>ROUND(ROUND((L980*H980),4),2)</f>
        <v>0</v>
      </c>
      <c r="J980" s="34"/>
      <c r="K980" s="33">
        <f>ROUND(ROUND((L980*J980),4),2)</f>
        <v>0</v>
      </c>
      <c r="L980" s="35">
        <v>0.19</v>
      </c>
      <c r="M980" s="36" t="s">
        <v>18</v>
      </c>
    </row>
    <row r="981" spans="1:13" ht="15" outlineLevel="4" x14ac:dyDescent="0.2">
      <c r="A981" s="26" t="s">
        <v>990</v>
      </c>
      <c r="B981" s="27" t="s">
        <v>991</v>
      </c>
      <c r="C981" s="26"/>
      <c r="D981" s="26"/>
      <c r="E981" s="26"/>
      <c r="F981" s="26"/>
      <c r="G981" s="26"/>
      <c r="H981" s="26"/>
      <c r="I981" s="26"/>
      <c r="J981" s="26"/>
      <c r="K981" s="26"/>
      <c r="L981" s="26"/>
      <c r="M981" s="26"/>
    </row>
    <row r="982" spans="1:13" ht="348.75" outlineLevel="5" x14ac:dyDescent="0.2">
      <c r="A982" s="26"/>
      <c r="B982" s="28" t="s">
        <v>992</v>
      </c>
      <c r="C982" s="26"/>
      <c r="D982" s="26"/>
      <c r="E982" s="26"/>
      <c r="F982" s="26"/>
      <c r="G982" s="26"/>
      <c r="H982" s="26"/>
      <c r="I982" s="26"/>
      <c r="J982" s="26"/>
      <c r="K982" s="26"/>
      <c r="L982" s="26"/>
      <c r="M982" s="26"/>
    </row>
    <row r="983" spans="1:13" ht="15" outlineLevel="5" x14ac:dyDescent="0.2">
      <c r="A983" s="29"/>
      <c r="B983" s="29"/>
      <c r="C983" s="29" t="s">
        <v>25</v>
      </c>
      <c r="D983" s="30"/>
      <c r="E983" s="31" t="s">
        <v>26</v>
      </c>
      <c r="F983" s="29"/>
      <c r="G983" s="32">
        <v>0</v>
      </c>
      <c r="H983" s="33">
        <f>IF((TRIM(M983)="Ja"),ROUND(ROUND((G983*D983),4),2),0)</f>
        <v>0</v>
      </c>
      <c r="I983" s="33">
        <f>ROUND(ROUND((L983*H983),4),2)</f>
        <v>0</v>
      </c>
      <c r="J983" s="34"/>
      <c r="K983" s="33">
        <f>ROUND(ROUND((L983*J983),4),2)</f>
        <v>0</v>
      </c>
      <c r="L983" s="35">
        <v>0.19</v>
      </c>
      <c r="M983" s="36" t="s">
        <v>18</v>
      </c>
    </row>
    <row r="984" spans="1:13" ht="15" outlineLevel="3" x14ac:dyDescent="0.2">
      <c r="A984" s="17" t="s">
        <v>993</v>
      </c>
      <c r="B984" s="18" t="s">
        <v>994</v>
      </c>
      <c r="C984" s="17" t="s">
        <v>620</v>
      </c>
      <c r="D984" s="19"/>
      <c r="E984" s="20"/>
      <c r="F984" s="17"/>
      <c r="G984" s="21"/>
      <c r="H984" s="22">
        <f>IF((TRIM(M984)="Ja"),SUM(H987,H990),0)</f>
        <v>0</v>
      </c>
      <c r="I984" s="22">
        <f>ROUND(ROUND((L984*H984),4),2)</f>
        <v>0</v>
      </c>
      <c r="J984" s="23"/>
      <c r="K984" s="22">
        <f>ROUND(ROUND((L984*J984),4),2)</f>
        <v>0</v>
      </c>
      <c r="L984" s="24">
        <v>0.19</v>
      </c>
      <c r="M984" s="25" t="s">
        <v>18</v>
      </c>
    </row>
    <row r="985" spans="1:13" ht="15" outlineLevel="4" x14ac:dyDescent="0.2">
      <c r="A985" s="26" t="s">
        <v>995</v>
      </c>
      <c r="B985" s="27" t="s">
        <v>996</v>
      </c>
      <c r="C985" s="26"/>
      <c r="D985" s="26"/>
      <c r="E985" s="26"/>
      <c r="F985" s="26"/>
      <c r="G985" s="26"/>
      <c r="H985" s="26"/>
      <c r="I985" s="26"/>
      <c r="J985" s="26"/>
      <c r="K985" s="26"/>
      <c r="L985" s="26"/>
      <c r="M985" s="26"/>
    </row>
    <row r="986" spans="1:13" ht="409.5" outlineLevel="5" x14ac:dyDescent="0.2">
      <c r="A986" s="26"/>
      <c r="B986" s="28" t="s">
        <v>997</v>
      </c>
      <c r="C986" s="26"/>
      <c r="D986" s="26"/>
      <c r="E986" s="26"/>
      <c r="F986" s="26"/>
      <c r="G986" s="26"/>
      <c r="H986" s="26"/>
      <c r="I986" s="26"/>
      <c r="J986" s="26"/>
      <c r="K986" s="26"/>
      <c r="L986" s="26"/>
      <c r="M986" s="26"/>
    </row>
    <row r="987" spans="1:13" ht="15" outlineLevel="5" x14ac:dyDescent="0.2">
      <c r="A987" s="29"/>
      <c r="B987" s="29"/>
      <c r="C987" s="29" t="s">
        <v>25</v>
      </c>
      <c r="D987" s="30"/>
      <c r="E987" s="31" t="s">
        <v>26</v>
      </c>
      <c r="F987" s="29"/>
      <c r="G987" s="32">
        <v>0</v>
      </c>
      <c r="H987" s="33">
        <f>IF((TRIM(M987)="Ja"),ROUND(ROUND((G987*D987),4),2),0)</f>
        <v>0</v>
      </c>
      <c r="I987" s="33">
        <f>ROUND(ROUND((L987*H987),4),2)</f>
        <v>0</v>
      </c>
      <c r="J987" s="34"/>
      <c r="K987" s="33">
        <f>ROUND(ROUND((L987*J987),4),2)</f>
        <v>0</v>
      </c>
      <c r="L987" s="35">
        <v>0.19</v>
      </c>
      <c r="M987" s="36" t="s">
        <v>18</v>
      </c>
    </row>
    <row r="988" spans="1:13" ht="15" outlineLevel="4" x14ac:dyDescent="0.2">
      <c r="A988" s="26" t="s">
        <v>998</v>
      </c>
      <c r="B988" s="27" t="s">
        <v>999</v>
      </c>
      <c r="C988" s="26"/>
      <c r="D988" s="26"/>
      <c r="E988" s="26"/>
      <c r="F988" s="26"/>
      <c r="G988" s="26"/>
      <c r="H988" s="26"/>
      <c r="I988" s="26"/>
      <c r="J988" s="26"/>
      <c r="K988" s="26"/>
      <c r="L988" s="26"/>
      <c r="M988" s="26"/>
    </row>
    <row r="989" spans="1:13" ht="409.5" outlineLevel="5" x14ac:dyDescent="0.2">
      <c r="A989" s="26"/>
      <c r="B989" s="28" t="s">
        <v>1000</v>
      </c>
      <c r="C989" s="26"/>
      <c r="D989" s="26"/>
      <c r="E989" s="26"/>
      <c r="F989" s="26"/>
      <c r="G989" s="26"/>
      <c r="H989" s="26"/>
      <c r="I989" s="26"/>
      <c r="J989" s="26"/>
      <c r="K989" s="26"/>
      <c r="L989" s="26"/>
      <c r="M989" s="26"/>
    </row>
    <row r="990" spans="1:13" ht="15" outlineLevel="5" x14ac:dyDescent="0.2">
      <c r="A990" s="29"/>
      <c r="B990" s="29"/>
      <c r="C990" s="29" t="s">
        <v>25</v>
      </c>
      <c r="D990" s="30"/>
      <c r="E990" s="31" t="s">
        <v>26</v>
      </c>
      <c r="F990" s="29"/>
      <c r="G990" s="32">
        <v>0</v>
      </c>
      <c r="H990" s="33">
        <f>IF((TRIM(M990)="Ja"),ROUND(ROUND((G990*D990),4),2),0)</f>
        <v>0</v>
      </c>
      <c r="I990" s="33">
        <f>ROUND(ROUND((L990*H990),4),2)</f>
        <v>0</v>
      </c>
      <c r="J990" s="34"/>
      <c r="K990" s="33">
        <f>ROUND(ROUND((L990*J990),4),2)</f>
        <v>0</v>
      </c>
      <c r="L990" s="35">
        <v>0.19</v>
      </c>
      <c r="M990" s="36" t="s">
        <v>18</v>
      </c>
    </row>
    <row r="991" spans="1:13" ht="15" outlineLevel="3" x14ac:dyDescent="0.2">
      <c r="A991" s="17" t="s">
        <v>1001</v>
      </c>
      <c r="B991" s="18" t="s">
        <v>1002</v>
      </c>
      <c r="C991" s="17" t="s">
        <v>620</v>
      </c>
      <c r="D991" s="19"/>
      <c r="E991" s="20"/>
      <c r="F991" s="17"/>
      <c r="G991" s="21"/>
      <c r="H991" s="22">
        <f>IF((TRIM(M991)="Ja"),SUM(H994:H994),0)</f>
        <v>0</v>
      </c>
      <c r="I991" s="22">
        <f>ROUND(ROUND((L991*H991),4),2)</f>
        <v>0</v>
      </c>
      <c r="J991" s="23"/>
      <c r="K991" s="22">
        <f>ROUND(ROUND((L991*J991),4),2)</f>
        <v>0</v>
      </c>
      <c r="L991" s="24">
        <v>0.19</v>
      </c>
      <c r="M991" s="25" t="s">
        <v>18</v>
      </c>
    </row>
    <row r="992" spans="1:13" ht="15" outlineLevel="4" x14ac:dyDescent="0.2">
      <c r="A992" s="26" t="s">
        <v>1003</v>
      </c>
      <c r="B992" s="27" t="s">
        <v>1004</v>
      </c>
      <c r="C992" s="26"/>
      <c r="D992" s="26"/>
      <c r="E992" s="26"/>
      <c r="F992" s="26"/>
      <c r="G992" s="26"/>
      <c r="H992" s="26"/>
      <c r="I992" s="26"/>
      <c r="J992" s="26"/>
      <c r="K992" s="26"/>
      <c r="L992" s="26"/>
      <c r="M992" s="26"/>
    </row>
    <row r="993" spans="1:13" ht="409.5" outlineLevel="5" x14ac:dyDescent="0.2">
      <c r="A993" s="26"/>
      <c r="B993" s="28" t="s">
        <v>1005</v>
      </c>
      <c r="C993" s="26"/>
      <c r="D993" s="26"/>
      <c r="E993" s="26"/>
      <c r="F993" s="26"/>
      <c r="G993" s="26"/>
      <c r="H993" s="26"/>
      <c r="I993" s="26"/>
      <c r="J993" s="26"/>
      <c r="K993" s="26"/>
      <c r="L993" s="26"/>
      <c r="M993" s="26"/>
    </row>
    <row r="994" spans="1:13" ht="15" outlineLevel="5" x14ac:dyDescent="0.2">
      <c r="A994" s="29"/>
      <c r="B994" s="29"/>
      <c r="C994" s="29" t="s">
        <v>25</v>
      </c>
      <c r="D994" s="30"/>
      <c r="E994" s="31"/>
      <c r="F994" s="29"/>
      <c r="G994" s="32">
        <v>0</v>
      </c>
      <c r="H994" s="33">
        <f>IF((TRIM(M994)="Ja"),ROUND(ROUND((G994*D994),4),2),0)</f>
        <v>0</v>
      </c>
      <c r="I994" s="33">
        <f>ROUND(ROUND((L994*H994),4),2)</f>
        <v>0</v>
      </c>
      <c r="J994" s="34"/>
      <c r="K994" s="33">
        <f>ROUND(ROUND((L994*J994),4),2)</f>
        <v>0</v>
      </c>
      <c r="L994" s="35">
        <v>0.19</v>
      </c>
      <c r="M994" s="36" t="s">
        <v>18</v>
      </c>
    </row>
    <row r="995" spans="1:13" ht="15" outlineLevel="3" x14ac:dyDescent="0.2">
      <c r="A995" s="17" t="s">
        <v>1006</v>
      </c>
      <c r="B995" s="18" t="s">
        <v>1007</v>
      </c>
      <c r="C995" s="17" t="s">
        <v>620</v>
      </c>
      <c r="D995" s="19"/>
      <c r="E995" s="20"/>
      <c r="F995" s="17"/>
      <c r="G995" s="21"/>
      <c r="H995" s="22">
        <f>IF((TRIM(M995)="Ja"),SUM(H998,H1001),0)</f>
        <v>0</v>
      </c>
      <c r="I995" s="22">
        <f>ROUND(ROUND((L995*H995),4),2)</f>
        <v>0</v>
      </c>
      <c r="J995" s="23"/>
      <c r="K995" s="22">
        <f>ROUND(ROUND((L995*J995),4),2)</f>
        <v>0</v>
      </c>
      <c r="L995" s="24">
        <v>0.19</v>
      </c>
      <c r="M995" s="25" t="s">
        <v>18</v>
      </c>
    </row>
    <row r="996" spans="1:13" ht="15" outlineLevel="4" x14ac:dyDescent="0.2">
      <c r="A996" s="26" t="s">
        <v>1008</v>
      </c>
      <c r="B996" s="27" t="s">
        <v>1009</v>
      </c>
      <c r="C996" s="26"/>
      <c r="D996" s="26"/>
      <c r="E996" s="26"/>
      <c r="F996" s="26"/>
      <c r="G996" s="26"/>
      <c r="H996" s="26"/>
      <c r="I996" s="26"/>
      <c r="J996" s="26"/>
      <c r="K996" s="26"/>
      <c r="L996" s="26"/>
      <c r="M996" s="26"/>
    </row>
    <row r="997" spans="1:13" ht="409.5" outlineLevel="5" x14ac:dyDescent="0.2">
      <c r="A997" s="26"/>
      <c r="B997" s="28" t="s">
        <v>1010</v>
      </c>
      <c r="C997" s="26"/>
      <c r="D997" s="26"/>
      <c r="E997" s="26"/>
      <c r="F997" s="26"/>
      <c r="G997" s="26"/>
      <c r="H997" s="26"/>
      <c r="I997" s="26"/>
      <c r="J997" s="26"/>
      <c r="K997" s="26"/>
      <c r="L997" s="26"/>
      <c r="M997" s="26"/>
    </row>
    <row r="998" spans="1:13" ht="15" outlineLevel="5" x14ac:dyDescent="0.2">
      <c r="A998" s="29"/>
      <c r="B998" s="29"/>
      <c r="C998" s="29" t="s">
        <v>25</v>
      </c>
      <c r="D998" s="30"/>
      <c r="E998" s="31" t="s">
        <v>26</v>
      </c>
      <c r="F998" s="29"/>
      <c r="G998" s="32">
        <v>0</v>
      </c>
      <c r="H998" s="33">
        <f>IF((TRIM(M998)="Ja"),ROUND(ROUND((G998*D998),4),2),0)</f>
        <v>0</v>
      </c>
      <c r="I998" s="33">
        <f>ROUND(ROUND((L998*H998),4),2)</f>
        <v>0</v>
      </c>
      <c r="J998" s="34"/>
      <c r="K998" s="33">
        <f>ROUND(ROUND((L998*J998),4),2)</f>
        <v>0</v>
      </c>
      <c r="L998" s="35">
        <v>0.19</v>
      </c>
      <c r="M998" s="36" t="s">
        <v>18</v>
      </c>
    </row>
    <row r="999" spans="1:13" ht="15" outlineLevel="4" x14ac:dyDescent="0.2">
      <c r="A999" s="26" t="s">
        <v>1011</v>
      </c>
      <c r="B999" s="27" t="s">
        <v>1012</v>
      </c>
      <c r="C999" s="26"/>
      <c r="D999" s="26"/>
      <c r="E999" s="26"/>
      <c r="F999" s="26"/>
      <c r="G999" s="26"/>
      <c r="H999" s="26"/>
      <c r="I999" s="26"/>
      <c r="J999" s="26"/>
      <c r="K999" s="26"/>
      <c r="L999" s="26"/>
      <c r="M999" s="26"/>
    </row>
    <row r="1000" spans="1:13" ht="247.5" outlineLevel="5" x14ac:dyDescent="0.2">
      <c r="A1000" s="26"/>
      <c r="B1000" s="28" t="s">
        <v>1013</v>
      </c>
      <c r="C1000" s="26"/>
      <c r="D1000" s="26"/>
      <c r="E1000" s="26"/>
      <c r="F1000" s="26"/>
      <c r="G1000" s="26"/>
      <c r="H1000" s="26"/>
      <c r="I1000" s="26"/>
      <c r="J1000" s="26"/>
      <c r="K1000" s="26"/>
      <c r="L1000" s="26"/>
      <c r="M1000" s="26"/>
    </row>
    <row r="1001" spans="1:13" ht="15" outlineLevel="5" x14ac:dyDescent="0.2">
      <c r="A1001" s="29"/>
      <c r="B1001" s="29"/>
      <c r="C1001" s="29" t="s">
        <v>25</v>
      </c>
      <c r="D1001" s="30"/>
      <c r="E1001" s="31" t="s">
        <v>26</v>
      </c>
      <c r="F1001" s="29"/>
      <c r="G1001" s="32">
        <v>0</v>
      </c>
      <c r="H1001" s="33">
        <f>IF((TRIM(M1001)="Ja"),ROUND(ROUND((G1001*D1001),4),2),0)</f>
        <v>0</v>
      </c>
      <c r="I1001" s="33">
        <f>ROUND(ROUND((L1001*H1001),4),2)</f>
        <v>0</v>
      </c>
      <c r="J1001" s="34"/>
      <c r="K1001" s="33">
        <f>ROUND(ROUND((L1001*J1001),4),2)</f>
        <v>0</v>
      </c>
      <c r="L1001" s="35">
        <v>0.19</v>
      </c>
      <c r="M1001" s="36" t="s">
        <v>18</v>
      </c>
    </row>
    <row r="1002" spans="1:13" ht="15" outlineLevel="2" x14ac:dyDescent="0.2">
      <c r="A1002" s="17" t="s">
        <v>1014</v>
      </c>
      <c r="B1002" s="18" t="s">
        <v>1015</v>
      </c>
      <c r="C1002" s="17" t="s">
        <v>43</v>
      </c>
      <c r="D1002" s="19"/>
      <c r="E1002" s="20"/>
      <c r="F1002" s="17"/>
      <c r="G1002" s="21"/>
      <c r="H1002" s="22">
        <f>IF((TRIM(M1002)="Ja"),SUM(H1005,H1008,H1011,H1014,H1017,H1020,H1023),0)</f>
        <v>0</v>
      </c>
      <c r="I1002" s="22">
        <f>ROUND(ROUND((L1002*H1002),4),2)</f>
        <v>0</v>
      </c>
      <c r="J1002" s="23"/>
      <c r="K1002" s="22">
        <f>ROUND(ROUND((L1002*J1002),4),2)</f>
        <v>0</v>
      </c>
      <c r="L1002" s="24">
        <v>0.19</v>
      </c>
      <c r="M1002" s="25" t="s">
        <v>18</v>
      </c>
    </row>
    <row r="1003" spans="1:13" ht="15" outlineLevel="3" x14ac:dyDescent="0.2">
      <c r="A1003" s="26" t="s">
        <v>1016</v>
      </c>
      <c r="B1003" s="27" t="s">
        <v>1017</v>
      </c>
      <c r="C1003" s="26"/>
      <c r="D1003" s="26"/>
      <c r="E1003" s="26"/>
      <c r="F1003" s="26"/>
      <c r="G1003" s="26"/>
      <c r="H1003" s="26"/>
      <c r="I1003" s="26"/>
      <c r="J1003" s="26"/>
      <c r="K1003" s="26"/>
      <c r="L1003" s="26"/>
      <c r="M1003" s="26"/>
    </row>
    <row r="1004" spans="1:13" ht="409.5" outlineLevel="4" x14ac:dyDescent="0.2">
      <c r="A1004" s="26"/>
      <c r="B1004" s="28" t="s">
        <v>1018</v>
      </c>
      <c r="C1004" s="26"/>
      <c r="D1004" s="26"/>
      <c r="E1004" s="26"/>
      <c r="F1004" s="26"/>
      <c r="G1004" s="26"/>
      <c r="H1004" s="26"/>
      <c r="I1004" s="26"/>
      <c r="J1004" s="26"/>
      <c r="K1004" s="26"/>
      <c r="L1004" s="26"/>
      <c r="M1004" s="26"/>
    </row>
    <row r="1005" spans="1:13" ht="15" outlineLevel="4" x14ac:dyDescent="0.2">
      <c r="A1005" s="29"/>
      <c r="B1005" s="29"/>
      <c r="C1005" s="29" t="s">
        <v>25</v>
      </c>
      <c r="D1005" s="30">
        <v>3500</v>
      </c>
      <c r="E1005" s="31" t="s">
        <v>26</v>
      </c>
      <c r="F1005" s="29"/>
      <c r="G1005" s="32">
        <v>0</v>
      </c>
      <c r="H1005" s="33">
        <f>IF((TRIM(M1005)="Ja"),ROUND(ROUND((G1005*D1005),4),2),0)</f>
        <v>0</v>
      </c>
      <c r="I1005" s="33">
        <f>ROUND(ROUND((L1005*H1005),4),2)</f>
        <v>0</v>
      </c>
      <c r="J1005" s="34"/>
      <c r="K1005" s="33">
        <f>ROUND(ROUND((L1005*J1005),4),2)</f>
        <v>0</v>
      </c>
      <c r="L1005" s="35">
        <v>0.19</v>
      </c>
      <c r="M1005" s="36" t="s">
        <v>18</v>
      </c>
    </row>
    <row r="1006" spans="1:13" ht="15" outlineLevel="3" x14ac:dyDescent="0.2">
      <c r="A1006" s="26" t="s">
        <v>1019</v>
      </c>
      <c r="B1006" s="27" t="s">
        <v>1020</v>
      </c>
      <c r="C1006" s="26"/>
      <c r="D1006" s="26"/>
      <c r="E1006" s="26"/>
      <c r="F1006" s="26"/>
      <c r="G1006" s="26"/>
      <c r="H1006" s="26"/>
      <c r="I1006" s="26"/>
      <c r="J1006" s="26"/>
      <c r="K1006" s="26"/>
      <c r="L1006" s="26"/>
      <c r="M1006" s="26"/>
    </row>
    <row r="1007" spans="1:13" ht="409.5" outlineLevel="4" x14ac:dyDescent="0.2">
      <c r="A1007" s="26"/>
      <c r="B1007" s="28" t="s">
        <v>1021</v>
      </c>
      <c r="C1007" s="26"/>
      <c r="D1007" s="26"/>
      <c r="E1007" s="26"/>
      <c r="F1007" s="26"/>
      <c r="G1007" s="26"/>
      <c r="H1007" s="26"/>
      <c r="I1007" s="26"/>
      <c r="J1007" s="26"/>
      <c r="K1007" s="26"/>
      <c r="L1007" s="26"/>
      <c r="M1007" s="26"/>
    </row>
    <row r="1008" spans="1:13" ht="15" outlineLevel="4" x14ac:dyDescent="0.2">
      <c r="A1008" s="29"/>
      <c r="B1008" s="29"/>
      <c r="C1008" s="29" t="s">
        <v>25</v>
      </c>
      <c r="D1008" s="30">
        <v>1250</v>
      </c>
      <c r="E1008" s="31" t="s">
        <v>26</v>
      </c>
      <c r="F1008" s="29"/>
      <c r="G1008" s="32">
        <v>0</v>
      </c>
      <c r="H1008" s="33">
        <f>IF((TRIM(M1008)="Ja"),ROUND(ROUND((G1008*D1008),4),2),0)</f>
        <v>0</v>
      </c>
      <c r="I1008" s="33">
        <f>ROUND(ROUND((L1008*H1008),4),2)</f>
        <v>0</v>
      </c>
      <c r="J1008" s="34"/>
      <c r="K1008" s="33">
        <f>ROUND(ROUND((L1008*J1008),4),2)</f>
        <v>0</v>
      </c>
      <c r="L1008" s="35">
        <v>0.19</v>
      </c>
      <c r="M1008" s="36" t="s">
        <v>18</v>
      </c>
    </row>
    <row r="1009" spans="1:13" ht="15" outlineLevel="3" x14ac:dyDescent="0.2">
      <c r="A1009" s="26" t="s">
        <v>1022</v>
      </c>
      <c r="B1009" s="27" t="s">
        <v>1023</v>
      </c>
      <c r="C1009" s="26"/>
      <c r="D1009" s="26"/>
      <c r="E1009" s="26"/>
      <c r="F1009" s="26"/>
      <c r="G1009" s="26"/>
      <c r="H1009" s="26"/>
      <c r="I1009" s="26"/>
      <c r="J1009" s="26"/>
      <c r="K1009" s="26"/>
      <c r="L1009" s="26"/>
      <c r="M1009" s="26"/>
    </row>
    <row r="1010" spans="1:13" ht="409.5" outlineLevel="4" x14ac:dyDescent="0.2">
      <c r="A1010" s="26"/>
      <c r="B1010" s="28" t="s">
        <v>1024</v>
      </c>
      <c r="C1010" s="26"/>
      <c r="D1010" s="26"/>
      <c r="E1010" s="26"/>
      <c r="F1010" s="26"/>
      <c r="G1010" s="26"/>
      <c r="H1010" s="26"/>
      <c r="I1010" s="26"/>
      <c r="J1010" s="26"/>
      <c r="K1010" s="26"/>
      <c r="L1010" s="26"/>
      <c r="M1010" s="26"/>
    </row>
    <row r="1011" spans="1:13" ht="15" outlineLevel="4" x14ac:dyDescent="0.2">
      <c r="A1011" s="29"/>
      <c r="B1011" s="29"/>
      <c r="C1011" s="29" t="s">
        <v>25</v>
      </c>
      <c r="D1011" s="30">
        <v>1000</v>
      </c>
      <c r="E1011" s="31" t="s">
        <v>26</v>
      </c>
      <c r="F1011" s="29"/>
      <c r="G1011" s="32">
        <v>0</v>
      </c>
      <c r="H1011" s="33">
        <f>IF((TRIM(M1011)="Ja"),ROUND(ROUND((G1011*D1011),4),2),0)</f>
        <v>0</v>
      </c>
      <c r="I1011" s="33">
        <f>ROUND(ROUND((L1011*H1011),4),2)</f>
        <v>0</v>
      </c>
      <c r="J1011" s="34"/>
      <c r="K1011" s="33">
        <f>ROUND(ROUND((L1011*J1011),4),2)</f>
        <v>0</v>
      </c>
      <c r="L1011" s="35">
        <v>0.19</v>
      </c>
      <c r="M1011" s="36" t="s">
        <v>18</v>
      </c>
    </row>
    <row r="1012" spans="1:13" ht="15" outlineLevel="3" x14ac:dyDescent="0.2">
      <c r="A1012" s="26" t="s">
        <v>1025</v>
      </c>
      <c r="B1012" s="27" t="s">
        <v>1026</v>
      </c>
      <c r="C1012" s="26"/>
      <c r="D1012" s="26"/>
      <c r="E1012" s="26"/>
      <c r="F1012" s="26"/>
      <c r="G1012" s="26"/>
      <c r="H1012" s="26"/>
      <c r="I1012" s="26"/>
      <c r="J1012" s="26"/>
      <c r="K1012" s="26"/>
      <c r="L1012" s="26"/>
      <c r="M1012" s="26"/>
    </row>
    <row r="1013" spans="1:13" ht="371.25" outlineLevel="4" x14ac:dyDescent="0.2">
      <c r="A1013" s="26"/>
      <c r="B1013" s="28" t="s">
        <v>1027</v>
      </c>
      <c r="C1013" s="26"/>
      <c r="D1013" s="26"/>
      <c r="E1013" s="26"/>
      <c r="F1013" s="26"/>
      <c r="G1013" s="26"/>
      <c r="H1013" s="26"/>
      <c r="I1013" s="26"/>
      <c r="J1013" s="26"/>
      <c r="K1013" s="26"/>
      <c r="L1013" s="26"/>
      <c r="M1013" s="26"/>
    </row>
    <row r="1014" spans="1:13" ht="15" outlineLevel="4" x14ac:dyDescent="0.2">
      <c r="A1014" s="29"/>
      <c r="B1014" s="29"/>
      <c r="C1014" s="29" t="s">
        <v>25</v>
      </c>
      <c r="D1014" s="30">
        <v>180</v>
      </c>
      <c r="E1014" s="31" t="s">
        <v>26</v>
      </c>
      <c r="F1014" s="29"/>
      <c r="G1014" s="32">
        <v>0</v>
      </c>
      <c r="H1014" s="33">
        <f>IF((TRIM(M1014)="Ja"),ROUND(ROUND((G1014*D1014),4),2),0)</f>
        <v>0</v>
      </c>
      <c r="I1014" s="33">
        <f>ROUND(ROUND((L1014*H1014),4),2)</f>
        <v>0</v>
      </c>
      <c r="J1014" s="34"/>
      <c r="K1014" s="33">
        <f>ROUND(ROUND((L1014*J1014),4),2)</f>
        <v>0</v>
      </c>
      <c r="L1014" s="35">
        <v>0.19</v>
      </c>
      <c r="M1014" s="36" t="s">
        <v>18</v>
      </c>
    </row>
    <row r="1015" spans="1:13" ht="15" outlineLevel="3" x14ac:dyDescent="0.2">
      <c r="A1015" s="26" t="s">
        <v>1028</v>
      </c>
      <c r="B1015" s="27" t="s">
        <v>1029</v>
      </c>
      <c r="C1015" s="26"/>
      <c r="D1015" s="26"/>
      <c r="E1015" s="26"/>
      <c r="F1015" s="26"/>
      <c r="G1015" s="26"/>
      <c r="H1015" s="26"/>
      <c r="I1015" s="26"/>
      <c r="J1015" s="26"/>
      <c r="K1015" s="26"/>
      <c r="L1015" s="26"/>
      <c r="M1015" s="26"/>
    </row>
    <row r="1016" spans="1:13" ht="303.75" outlineLevel="4" x14ac:dyDescent="0.2">
      <c r="A1016" s="26"/>
      <c r="B1016" s="28" t="s">
        <v>1030</v>
      </c>
      <c r="C1016" s="26"/>
      <c r="D1016" s="26"/>
      <c r="E1016" s="26"/>
      <c r="F1016" s="26"/>
      <c r="G1016" s="26"/>
      <c r="H1016" s="26"/>
      <c r="I1016" s="26"/>
      <c r="J1016" s="26"/>
      <c r="K1016" s="26"/>
      <c r="L1016" s="26"/>
      <c r="M1016" s="26"/>
    </row>
    <row r="1017" spans="1:13" ht="15" outlineLevel="4" x14ac:dyDescent="0.2">
      <c r="A1017" s="29"/>
      <c r="B1017" s="29"/>
      <c r="C1017" s="29" t="s">
        <v>25</v>
      </c>
      <c r="D1017" s="30">
        <v>2500</v>
      </c>
      <c r="E1017" s="31"/>
      <c r="F1017" s="29"/>
      <c r="G1017" s="32">
        <v>0</v>
      </c>
      <c r="H1017" s="33">
        <f>IF((TRIM(M1017)="Ja"),ROUND(ROUND((G1017*D1017),4),2),0)</f>
        <v>0</v>
      </c>
      <c r="I1017" s="33">
        <f>ROUND(ROUND((L1017*H1017),4),2)</f>
        <v>0</v>
      </c>
      <c r="J1017" s="34"/>
      <c r="K1017" s="33">
        <f>ROUND(ROUND((L1017*J1017),4),2)</f>
        <v>0</v>
      </c>
      <c r="L1017" s="35">
        <v>0.19</v>
      </c>
      <c r="M1017" s="36" t="s">
        <v>18</v>
      </c>
    </row>
    <row r="1018" spans="1:13" ht="15" outlineLevel="3" x14ac:dyDescent="0.2">
      <c r="A1018" s="26" t="s">
        <v>1031</v>
      </c>
      <c r="B1018" s="27" t="s">
        <v>1032</v>
      </c>
      <c r="C1018" s="26"/>
      <c r="D1018" s="26"/>
      <c r="E1018" s="26"/>
      <c r="F1018" s="26"/>
      <c r="G1018" s="26"/>
      <c r="H1018" s="26"/>
      <c r="I1018" s="26"/>
      <c r="J1018" s="26"/>
      <c r="K1018" s="26"/>
      <c r="L1018" s="26"/>
      <c r="M1018" s="26"/>
    </row>
    <row r="1019" spans="1:13" ht="225" outlineLevel="4" x14ac:dyDescent="0.2">
      <c r="A1019" s="26"/>
      <c r="B1019" s="28" t="s">
        <v>1033</v>
      </c>
      <c r="C1019" s="26"/>
      <c r="D1019" s="26"/>
      <c r="E1019" s="26"/>
      <c r="F1019" s="26"/>
      <c r="G1019" s="26"/>
      <c r="H1019" s="26"/>
      <c r="I1019" s="26"/>
      <c r="J1019" s="26"/>
      <c r="K1019" s="26"/>
      <c r="L1019" s="26"/>
      <c r="M1019" s="26"/>
    </row>
    <row r="1020" spans="1:13" ht="15" outlineLevel="4" x14ac:dyDescent="0.2">
      <c r="A1020" s="29"/>
      <c r="B1020" s="29"/>
      <c r="C1020" s="29" t="s">
        <v>25</v>
      </c>
      <c r="D1020" s="30">
        <v>290</v>
      </c>
      <c r="E1020" s="31"/>
      <c r="F1020" s="29"/>
      <c r="G1020" s="32">
        <v>0</v>
      </c>
      <c r="H1020" s="33">
        <f>IF((TRIM(M1020)="Ja"),ROUND(ROUND((G1020*D1020),4),2),0)</f>
        <v>0</v>
      </c>
      <c r="I1020" s="33">
        <f>ROUND(ROUND((L1020*H1020),4),2)</f>
        <v>0</v>
      </c>
      <c r="J1020" s="34"/>
      <c r="K1020" s="33">
        <f>ROUND(ROUND((L1020*J1020),4),2)</f>
        <v>0</v>
      </c>
      <c r="L1020" s="35">
        <v>0.19</v>
      </c>
      <c r="M1020" s="36" t="s">
        <v>18</v>
      </c>
    </row>
    <row r="1021" spans="1:13" ht="15" outlineLevel="3" x14ac:dyDescent="0.2">
      <c r="A1021" s="26" t="s">
        <v>1034</v>
      </c>
      <c r="B1021" s="27" t="s">
        <v>1035</v>
      </c>
      <c r="C1021" s="26"/>
      <c r="D1021" s="26"/>
      <c r="E1021" s="26"/>
      <c r="F1021" s="26"/>
      <c r="G1021" s="26"/>
      <c r="H1021" s="26"/>
      <c r="I1021" s="26"/>
      <c r="J1021" s="26"/>
      <c r="K1021" s="26"/>
      <c r="L1021" s="26"/>
      <c r="M1021" s="26"/>
    </row>
    <row r="1022" spans="1:13" ht="101.25" outlineLevel="4" x14ac:dyDescent="0.2">
      <c r="A1022" s="26"/>
      <c r="B1022" s="28" t="s">
        <v>1036</v>
      </c>
      <c r="C1022" s="26"/>
      <c r="D1022" s="26"/>
      <c r="E1022" s="26"/>
      <c r="F1022" s="26"/>
      <c r="G1022" s="26"/>
      <c r="H1022" s="26"/>
      <c r="I1022" s="26"/>
      <c r="J1022" s="26"/>
      <c r="K1022" s="26"/>
      <c r="L1022" s="26"/>
      <c r="M1022" s="26"/>
    </row>
    <row r="1023" spans="1:13" ht="15" outlineLevel="4" x14ac:dyDescent="0.2">
      <c r="A1023" s="29"/>
      <c r="B1023" s="29"/>
      <c r="C1023" s="29" t="s">
        <v>25</v>
      </c>
      <c r="D1023" s="30">
        <v>500</v>
      </c>
      <c r="E1023" s="31"/>
      <c r="F1023" s="29"/>
      <c r="G1023" s="32">
        <v>0</v>
      </c>
      <c r="H1023" s="33">
        <f>IF((TRIM(M1023)="Ja"),ROUND(ROUND((G1023*D1023),4),2),0)</f>
        <v>0</v>
      </c>
      <c r="I1023" s="33">
        <f>ROUND(ROUND((L1023*H1023),4),2)</f>
        <v>0</v>
      </c>
      <c r="J1023" s="34"/>
      <c r="K1023" s="33">
        <f>ROUND(ROUND((L1023*J1023),4),2)</f>
        <v>0</v>
      </c>
      <c r="L1023" s="35">
        <v>0.19</v>
      </c>
      <c r="M1023" s="36" t="s">
        <v>18</v>
      </c>
    </row>
    <row r="1024" spans="1:13" ht="15" outlineLevel="2" x14ac:dyDescent="0.2">
      <c r="A1024" s="17" t="s">
        <v>1037</v>
      </c>
      <c r="B1024" s="18" t="s">
        <v>1038</v>
      </c>
      <c r="C1024" s="17" t="s">
        <v>43</v>
      </c>
      <c r="D1024" s="19"/>
      <c r="E1024" s="20"/>
      <c r="F1024" s="17"/>
      <c r="G1024" s="21"/>
      <c r="H1024" s="22">
        <f>IF((TRIM(M1024)="Ja"),SUM(H1025,H1041),0)</f>
        <v>0</v>
      </c>
      <c r="I1024" s="22">
        <f>ROUND(ROUND((L1024*H1024),4),2)</f>
        <v>0</v>
      </c>
      <c r="J1024" s="23"/>
      <c r="K1024" s="22">
        <f>ROUND(ROUND((L1024*J1024),4),2)</f>
        <v>0</v>
      </c>
      <c r="L1024" s="24">
        <v>0.19</v>
      </c>
      <c r="M1024" s="25" t="s">
        <v>18</v>
      </c>
    </row>
    <row r="1025" spans="1:13" ht="15" outlineLevel="3" x14ac:dyDescent="0.2">
      <c r="A1025" s="17" t="s">
        <v>1039</v>
      </c>
      <c r="B1025" s="18" t="s">
        <v>1040</v>
      </c>
      <c r="C1025" s="17" t="s">
        <v>620</v>
      </c>
      <c r="D1025" s="19"/>
      <c r="E1025" s="20"/>
      <c r="F1025" s="17"/>
      <c r="G1025" s="21"/>
      <c r="H1025" s="22">
        <f>IF((TRIM(M1025)="Ja"),SUM(H1028,H1031,H1034,H1037,H1040),0)</f>
        <v>0</v>
      </c>
      <c r="I1025" s="22">
        <f>ROUND(ROUND((L1025*H1025),4),2)</f>
        <v>0</v>
      </c>
      <c r="J1025" s="23"/>
      <c r="K1025" s="22">
        <f>ROUND(ROUND((L1025*J1025),4),2)</f>
        <v>0</v>
      </c>
      <c r="L1025" s="24">
        <v>0.19</v>
      </c>
      <c r="M1025" s="25" t="s">
        <v>18</v>
      </c>
    </row>
    <row r="1026" spans="1:13" ht="15" outlineLevel="4" x14ac:dyDescent="0.2">
      <c r="A1026" s="26" t="s">
        <v>1041</v>
      </c>
      <c r="B1026" s="27" t="s">
        <v>1042</v>
      </c>
      <c r="C1026" s="26"/>
      <c r="D1026" s="26"/>
      <c r="E1026" s="26"/>
      <c r="F1026" s="26"/>
      <c r="G1026" s="26"/>
      <c r="H1026" s="26"/>
      <c r="I1026" s="26"/>
      <c r="J1026" s="26"/>
      <c r="K1026" s="26"/>
      <c r="L1026" s="26"/>
      <c r="M1026" s="26"/>
    </row>
    <row r="1027" spans="1:13" ht="409.5" outlineLevel="5" x14ac:dyDescent="0.2">
      <c r="A1027" s="26"/>
      <c r="B1027" s="28" t="s">
        <v>1043</v>
      </c>
      <c r="C1027" s="26"/>
      <c r="D1027" s="26"/>
      <c r="E1027" s="26"/>
      <c r="F1027" s="26"/>
      <c r="G1027" s="26"/>
      <c r="H1027" s="26"/>
      <c r="I1027" s="26"/>
      <c r="J1027" s="26"/>
      <c r="K1027" s="26"/>
      <c r="L1027" s="26"/>
      <c r="M1027" s="26"/>
    </row>
    <row r="1028" spans="1:13" ht="15" outlineLevel="5" x14ac:dyDescent="0.2">
      <c r="A1028" s="29"/>
      <c r="B1028" s="29"/>
      <c r="C1028" s="29" t="s">
        <v>25</v>
      </c>
      <c r="D1028" s="30">
        <v>232</v>
      </c>
      <c r="E1028" s="31" t="s">
        <v>26</v>
      </c>
      <c r="F1028" s="29"/>
      <c r="G1028" s="32">
        <v>0</v>
      </c>
      <c r="H1028" s="33">
        <f>IF((TRIM(M1028)="Ja"),ROUND(ROUND((G1028*D1028),4),2),0)</f>
        <v>0</v>
      </c>
      <c r="I1028" s="33">
        <f>ROUND(ROUND((L1028*H1028),4),2)</f>
        <v>0</v>
      </c>
      <c r="J1028" s="34"/>
      <c r="K1028" s="33">
        <f>ROUND(ROUND((L1028*J1028),4),2)</f>
        <v>0</v>
      </c>
      <c r="L1028" s="35">
        <v>0.19</v>
      </c>
      <c r="M1028" s="36" t="s">
        <v>18</v>
      </c>
    </row>
    <row r="1029" spans="1:13" ht="15" outlineLevel="4" x14ac:dyDescent="0.2">
      <c r="A1029" s="26" t="s">
        <v>1044</v>
      </c>
      <c r="B1029" s="27" t="s">
        <v>1045</v>
      </c>
      <c r="C1029" s="26"/>
      <c r="D1029" s="26"/>
      <c r="E1029" s="26"/>
      <c r="F1029" s="26"/>
      <c r="G1029" s="26"/>
      <c r="H1029" s="26"/>
      <c r="I1029" s="26"/>
      <c r="J1029" s="26"/>
      <c r="K1029" s="26"/>
      <c r="L1029" s="26"/>
      <c r="M1029" s="26"/>
    </row>
    <row r="1030" spans="1:13" ht="409.5" outlineLevel="5" x14ac:dyDescent="0.2">
      <c r="A1030" s="26"/>
      <c r="B1030" s="28" t="s">
        <v>1046</v>
      </c>
      <c r="C1030" s="26"/>
      <c r="D1030" s="26"/>
      <c r="E1030" s="26"/>
      <c r="F1030" s="26"/>
      <c r="G1030" s="26"/>
      <c r="H1030" s="26"/>
      <c r="I1030" s="26"/>
      <c r="J1030" s="26"/>
      <c r="K1030" s="26"/>
      <c r="L1030" s="26"/>
      <c r="M1030" s="26"/>
    </row>
    <row r="1031" spans="1:13" ht="15" outlineLevel="5" x14ac:dyDescent="0.2">
      <c r="A1031" s="29"/>
      <c r="B1031" s="29"/>
      <c r="C1031" s="29" t="s">
        <v>25</v>
      </c>
      <c r="D1031" s="30">
        <v>213</v>
      </c>
      <c r="E1031" s="31" t="s">
        <v>26</v>
      </c>
      <c r="F1031" s="29"/>
      <c r="G1031" s="32">
        <v>0</v>
      </c>
      <c r="H1031" s="33">
        <f>IF((TRIM(M1031)="Ja"),ROUND(ROUND((G1031*D1031),4),2),0)</f>
        <v>0</v>
      </c>
      <c r="I1031" s="33">
        <f>ROUND(ROUND((L1031*H1031),4),2)</f>
        <v>0</v>
      </c>
      <c r="J1031" s="34"/>
      <c r="K1031" s="33">
        <f>ROUND(ROUND((L1031*J1031),4),2)</f>
        <v>0</v>
      </c>
      <c r="L1031" s="35">
        <v>0.19</v>
      </c>
      <c r="M1031" s="36" t="s">
        <v>18</v>
      </c>
    </row>
    <row r="1032" spans="1:13" ht="15" outlineLevel="4" x14ac:dyDescent="0.2">
      <c r="A1032" s="26" t="s">
        <v>1047</v>
      </c>
      <c r="B1032" s="27" t="s">
        <v>1048</v>
      </c>
      <c r="C1032" s="26"/>
      <c r="D1032" s="26"/>
      <c r="E1032" s="26"/>
      <c r="F1032" s="26"/>
      <c r="G1032" s="26"/>
      <c r="H1032" s="26"/>
      <c r="I1032" s="26"/>
      <c r="J1032" s="26"/>
      <c r="K1032" s="26"/>
      <c r="L1032" s="26"/>
      <c r="M1032" s="26"/>
    </row>
    <row r="1033" spans="1:13" ht="409.5" outlineLevel="5" x14ac:dyDescent="0.2">
      <c r="A1033" s="26"/>
      <c r="B1033" s="28" t="s">
        <v>1049</v>
      </c>
      <c r="C1033" s="26"/>
      <c r="D1033" s="26"/>
      <c r="E1033" s="26"/>
      <c r="F1033" s="26"/>
      <c r="G1033" s="26"/>
      <c r="H1033" s="26"/>
      <c r="I1033" s="26"/>
      <c r="J1033" s="26"/>
      <c r="K1033" s="26"/>
      <c r="L1033" s="26"/>
      <c r="M1033" s="26"/>
    </row>
    <row r="1034" spans="1:13" ht="15" outlineLevel="5" x14ac:dyDescent="0.2">
      <c r="A1034" s="29"/>
      <c r="B1034" s="29"/>
      <c r="C1034" s="29" t="s">
        <v>25</v>
      </c>
      <c r="D1034" s="30">
        <v>213</v>
      </c>
      <c r="E1034" s="31" t="s">
        <v>26</v>
      </c>
      <c r="F1034" s="29"/>
      <c r="G1034" s="32">
        <v>0</v>
      </c>
      <c r="H1034" s="33">
        <f>IF((TRIM(M1034)="Ja"),ROUND(ROUND((G1034*D1034),4),2),0)</f>
        <v>0</v>
      </c>
      <c r="I1034" s="33">
        <f>ROUND(ROUND((L1034*H1034),4),2)</f>
        <v>0</v>
      </c>
      <c r="J1034" s="34"/>
      <c r="K1034" s="33">
        <f>ROUND(ROUND((L1034*J1034),4),2)</f>
        <v>0</v>
      </c>
      <c r="L1034" s="35">
        <v>0.19</v>
      </c>
      <c r="M1034" s="36" t="s">
        <v>18</v>
      </c>
    </row>
    <row r="1035" spans="1:13" ht="15" outlineLevel="4" x14ac:dyDescent="0.2">
      <c r="A1035" s="26" t="s">
        <v>1050</v>
      </c>
      <c r="B1035" s="27" t="s">
        <v>1051</v>
      </c>
      <c r="C1035" s="26"/>
      <c r="D1035" s="26"/>
      <c r="E1035" s="26"/>
      <c r="F1035" s="26"/>
      <c r="G1035" s="26"/>
      <c r="H1035" s="26"/>
      <c r="I1035" s="26"/>
      <c r="J1035" s="26"/>
      <c r="K1035" s="26"/>
      <c r="L1035" s="26"/>
      <c r="M1035" s="26"/>
    </row>
    <row r="1036" spans="1:13" ht="409.5" outlineLevel="5" x14ac:dyDescent="0.2">
      <c r="A1036" s="26"/>
      <c r="B1036" s="28" t="s">
        <v>1052</v>
      </c>
      <c r="C1036" s="26"/>
      <c r="D1036" s="26"/>
      <c r="E1036" s="26"/>
      <c r="F1036" s="26"/>
      <c r="G1036" s="26"/>
      <c r="H1036" s="26"/>
      <c r="I1036" s="26"/>
      <c r="J1036" s="26"/>
      <c r="K1036" s="26"/>
      <c r="L1036" s="26"/>
      <c r="M1036" s="26"/>
    </row>
    <row r="1037" spans="1:13" ht="15" outlineLevel="5" x14ac:dyDescent="0.2">
      <c r="A1037" s="29"/>
      <c r="B1037" s="29"/>
      <c r="C1037" s="29" t="s">
        <v>25</v>
      </c>
      <c r="D1037" s="30">
        <v>213</v>
      </c>
      <c r="E1037" s="31" t="s">
        <v>26</v>
      </c>
      <c r="F1037" s="29"/>
      <c r="G1037" s="32">
        <v>0</v>
      </c>
      <c r="H1037" s="33">
        <f>IF((TRIM(M1037)="Ja"),ROUND(ROUND((G1037*D1037),4),2),0)</f>
        <v>0</v>
      </c>
      <c r="I1037" s="33">
        <f>ROUND(ROUND((L1037*H1037),4),2)</f>
        <v>0</v>
      </c>
      <c r="J1037" s="34"/>
      <c r="K1037" s="33">
        <f>ROUND(ROUND((L1037*J1037),4),2)</f>
        <v>0</v>
      </c>
      <c r="L1037" s="35">
        <v>0.19</v>
      </c>
      <c r="M1037" s="36" t="s">
        <v>18</v>
      </c>
    </row>
    <row r="1038" spans="1:13" ht="15" outlineLevel="4" x14ac:dyDescent="0.2">
      <c r="A1038" s="26" t="s">
        <v>1053</v>
      </c>
      <c r="B1038" s="27" t="s">
        <v>1054</v>
      </c>
      <c r="C1038" s="26"/>
      <c r="D1038" s="26"/>
      <c r="E1038" s="26"/>
      <c r="F1038" s="26"/>
      <c r="G1038" s="26"/>
      <c r="H1038" s="26"/>
      <c r="I1038" s="26"/>
      <c r="J1038" s="26"/>
      <c r="K1038" s="26"/>
      <c r="L1038" s="26"/>
      <c r="M1038" s="26"/>
    </row>
    <row r="1039" spans="1:13" ht="409.5" outlineLevel="5" x14ac:dyDescent="0.2">
      <c r="A1039" s="26"/>
      <c r="B1039" s="28" t="s">
        <v>1055</v>
      </c>
      <c r="C1039" s="26"/>
      <c r="D1039" s="26"/>
      <c r="E1039" s="26"/>
      <c r="F1039" s="26"/>
      <c r="G1039" s="26"/>
      <c r="H1039" s="26"/>
      <c r="I1039" s="26"/>
      <c r="J1039" s="26"/>
      <c r="K1039" s="26"/>
      <c r="L1039" s="26"/>
      <c r="M1039" s="26"/>
    </row>
    <row r="1040" spans="1:13" ht="15" outlineLevel="5" x14ac:dyDescent="0.2">
      <c r="A1040" s="29"/>
      <c r="B1040" s="29"/>
      <c r="C1040" s="29" t="s">
        <v>25</v>
      </c>
      <c r="D1040" s="30">
        <v>213</v>
      </c>
      <c r="E1040" s="31" t="s">
        <v>26</v>
      </c>
      <c r="F1040" s="29"/>
      <c r="G1040" s="32">
        <v>0</v>
      </c>
      <c r="H1040" s="33">
        <f>IF((TRIM(M1040)="Ja"),ROUND(ROUND((G1040*D1040),4),2),0)</f>
        <v>0</v>
      </c>
      <c r="I1040" s="33">
        <f>ROUND(ROUND((L1040*H1040),4),2)</f>
        <v>0</v>
      </c>
      <c r="J1040" s="34"/>
      <c r="K1040" s="33">
        <f>ROUND(ROUND((L1040*J1040),4),2)</f>
        <v>0</v>
      </c>
      <c r="L1040" s="35">
        <v>0.19</v>
      </c>
      <c r="M1040" s="36" t="s">
        <v>18</v>
      </c>
    </row>
    <row r="1041" spans="1:13" ht="15" outlineLevel="3" x14ac:dyDescent="0.2">
      <c r="A1041" s="17" t="s">
        <v>1056</v>
      </c>
      <c r="B1041" s="18" t="s">
        <v>1057</v>
      </c>
      <c r="C1041" s="17" t="s">
        <v>620</v>
      </c>
      <c r="D1041" s="19"/>
      <c r="E1041" s="20"/>
      <c r="F1041" s="17"/>
      <c r="G1041" s="21"/>
      <c r="H1041" s="22">
        <f>IF((TRIM(M1041)="Ja"),SUM(H1044,H1047,H1050,H1053,H1056,H1059),0)</f>
        <v>0</v>
      </c>
      <c r="I1041" s="22">
        <f>ROUND(ROUND((L1041*H1041),4),2)</f>
        <v>0</v>
      </c>
      <c r="J1041" s="23"/>
      <c r="K1041" s="22">
        <f>ROUND(ROUND((L1041*J1041),4),2)</f>
        <v>0</v>
      </c>
      <c r="L1041" s="24">
        <v>0.19</v>
      </c>
      <c r="M1041" s="25" t="s">
        <v>18</v>
      </c>
    </row>
    <row r="1042" spans="1:13" ht="15" outlineLevel="4" x14ac:dyDescent="0.2">
      <c r="A1042" s="26" t="s">
        <v>1058</v>
      </c>
      <c r="B1042" s="27" t="s">
        <v>1059</v>
      </c>
      <c r="C1042" s="26"/>
      <c r="D1042" s="26"/>
      <c r="E1042" s="26"/>
      <c r="F1042" s="26"/>
      <c r="G1042" s="26"/>
      <c r="H1042" s="26"/>
      <c r="I1042" s="26"/>
      <c r="J1042" s="26"/>
      <c r="K1042" s="26"/>
      <c r="L1042" s="26"/>
      <c r="M1042" s="26"/>
    </row>
    <row r="1043" spans="1:13" ht="409.5" outlineLevel="5" x14ac:dyDescent="0.2">
      <c r="A1043" s="26"/>
      <c r="B1043" s="28" t="s">
        <v>1060</v>
      </c>
      <c r="C1043" s="26"/>
      <c r="D1043" s="26"/>
      <c r="E1043" s="26"/>
      <c r="F1043" s="26"/>
      <c r="G1043" s="26"/>
      <c r="H1043" s="26"/>
      <c r="I1043" s="26"/>
      <c r="J1043" s="26"/>
      <c r="K1043" s="26"/>
      <c r="L1043" s="26"/>
      <c r="M1043" s="26"/>
    </row>
    <row r="1044" spans="1:13" ht="15" outlineLevel="5" x14ac:dyDescent="0.2">
      <c r="A1044" s="29"/>
      <c r="B1044" s="29"/>
      <c r="C1044" s="29" t="s">
        <v>25</v>
      </c>
      <c r="D1044" s="30"/>
      <c r="E1044" s="31" t="s">
        <v>26</v>
      </c>
      <c r="F1044" s="29"/>
      <c r="G1044" s="32">
        <v>0</v>
      </c>
      <c r="H1044" s="33">
        <f>IF((TRIM(M1044)="Ja"),ROUND(ROUND((G1044*D1044),4),2),0)</f>
        <v>0</v>
      </c>
      <c r="I1044" s="33">
        <f>ROUND(ROUND((L1044*H1044),4),2)</f>
        <v>0</v>
      </c>
      <c r="J1044" s="34"/>
      <c r="K1044" s="33">
        <f>ROUND(ROUND((L1044*J1044),4),2)</f>
        <v>0</v>
      </c>
      <c r="L1044" s="35">
        <v>0.19</v>
      </c>
      <c r="M1044" s="36" t="s">
        <v>18</v>
      </c>
    </row>
    <row r="1045" spans="1:13" ht="15" outlineLevel="4" x14ac:dyDescent="0.2">
      <c r="A1045" s="26" t="s">
        <v>1061</v>
      </c>
      <c r="B1045" s="27" t="s">
        <v>1062</v>
      </c>
      <c r="C1045" s="26"/>
      <c r="D1045" s="26"/>
      <c r="E1045" s="26"/>
      <c r="F1045" s="26"/>
      <c r="G1045" s="26"/>
      <c r="H1045" s="26"/>
      <c r="I1045" s="26"/>
      <c r="J1045" s="26"/>
      <c r="K1045" s="26"/>
      <c r="L1045" s="26"/>
      <c r="M1045" s="26"/>
    </row>
    <row r="1046" spans="1:13" ht="409.5" outlineLevel="5" x14ac:dyDescent="0.2">
      <c r="A1046" s="26"/>
      <c r="B1046" s="28" t="s">
        <v>1063</v>
      </c>
      <c r="C1046" s="26"/>
      <c r="D1046" s="26"/>
      <c r="E1046" s="26"/>
      <c r="F1046" s="26"/>
      <c r="G1046" s="26"/>
      <c r="H1046" s="26"/>
      <c r="I1046" s="26"/>
      <c r="J1046" s="26"/>
      <c r="K1046" s="26"/>
      <c r="L1046" s="26"/>
      <c r="M1046" s="26"/>
    </row>
    <row r="1047" spans="1:13" ht="15" outlineLevel="5" x14ac:dyDescent="0.2">
      <c r="A1047" s="29"/>
      <c r="B1047" s="29"/>
      <c r="C1047" s="29" t="s">
        <v>25</v>
      </c>
      <c r="D1047" s="30"/>
      <c r="E1047" s="31" t="s">
        <v>26</v>
      </c>
      <c r="F1047" s="29"/>
      <c r="G1047" s="32">
        <v>0</v>
      </c>
      <c r="H1047" s="33">
        <f>IF((TRIM(M1047)="Ja"),ROUND(ROUND((G1047*D1047),4),2),0)</f>
        <v>0</v>
      </c>
      <c r="I1047" s="33">
        <f>ROUND(ROUND((L1047*H1047),4),2)</f>
        <v>0</v>
      </c>
      <c r="J1047" s="34"/>
      <c r="K1047" s="33">
        <f>ROUND(ROUND((L1047*J1047),4),2)</f>
        <v>0</v>
      </c>
      <c r="L1047" s="35">
        <v>0.19</v>
      </c>
      <c r="M1047" s="36" t="s">
        <v>18</v>
      </c>
    </row>
    <row r="1048" spans="1:13" ht="15" outlineLevel="4" x14ac:dyDescent="0.2">
      <c r="A1048" s="26" t="s">
        <v>1064</v>
      </c>
      <c r="B1048" s="27" t="s">
        <v>1065</v>
      </c>
      <c r="C1048" s="26"/>
      <c r="D1048" s="26"/>
      <c r="E1048" s="26"/>
      <c r="F1048" s="26"/>
      <c r="G1048" s="26"/>
      <c r="H1048" s="26"/>
      <c r="I1048" s="26"/>
      <c r="J1048" s="26"/>
      <c r="K1048" s="26"/>
      <c r="L1048" s="26"/>
      <c r="M1048" s="26"/>
    </row>
    <row r="1049" spans="1:13" ht="409.5" outlineLevel="5" x14ac:dyDescent="0.2">
      <c r="A1049" s="26"/>
      <c r="B1049" s="28" t="s">
        <v>1066</v>
      </c>
      <c r="C1049" s="26"/>
      <c r="D1049" s="26"/>
      <c r="E1049" s="26"/>
      <c r="F1049" s="26"/>
      <c r="G1049" s="26"/>
      <c r="H1049" s="26"/>
      <c r="I1049" s="26"/>
      <c r="J1049" s="26"/>
      <c r="K1049" s="26"/>
      <c r="L1049" s="26"/>
      <c r="M1049" s="26"/>
    </row>
    <row r="1050" spans="1:13" ht="15" outlineLevel="5" x14ac:dyDescent="0.2">
      <c r="A1050" s="29"/>
      <c r="B1050" s="29"/>
      <c r="C1050" s="29" t="s">
        <v>25</v>
      </c>
      <c r="D1050" s="30"/>
      <c r="E1050" s="31" t="s">
        <v>26</v>
      </c>
      <c r="F1050" s="29"/>
      <c r="G1050" s="32">
        <v>0</v>
      </c>
      <c r="H1050" s="33">
        <f>IF((TRIM(M1050)="Ja"),ROUND(ROUND((G1050*D1050),4),2),0)</f>
        <v>0</v>
      </c>
      <c r="I1050" s="33">
        <f>ROUND(ROUND((L1050*H1050),4),2)</f>
        <v>0</v>
      </c>
      <c r="J1050" s="34"/>
      <c r="K1050" s="33">
        <f>ROUND(ROUND((L1050*J1050),4),2)</f>
        <v>0</v>
      </c>
      <c r="L1050" s="35">
        <v>0.19</v>
      </c>
      <c r="M1050" s="36" t="s">
        <v>18</v>
      </c>
    </row>
    <row r="1051" spans="1:13" ht="15" outlineLevel="4" x14ac:dyDescent="0.2">
      <c r="A1051" s="26" t="s">
        <v>1067</v>
      </c>
      <c r="B1051" s="27" t="s">
        <v>1068</v>
      </c>
      <c r="C1051" s="26"/>
      <c r="D1051" s="26"/>
      <c r="E1051" s="26"/>
      <c r="F1051" s="26"/>
      <c r="G1051" s="26"/>
      <c r="H1051" s="26"/>
      <c r="I1051" s="26"/>
      <c r="J1051" s="26"/>
      <c r="K1051" s="26"/>
      <c r="L1051" s="26"/>
      <c r="M1051" s="26"/>
    </row>
    <row r="1052" spans="1:13" ht="409.5" outlineLevel="5" x14ac:dyDescent="0.2">
      <c r="A1052" s="26"/>
      <c r="B1052" s="28" t="s">
        <v>1069</v>
      </c>
      <c r="C1052" s="26"/>
      <c r="D1052" s="26"/>
      <c r="E1052" s="26"/>
      <c r="F1052" s="26"/>
      <c r="G1052" s="26"/>
      <c r="H1052" s="26"/>
      <c r="I1052" s="26"/>
      <c r="J1052" s="26"/>
      <c r="K1052" s="26"/>
      <c r="L1052" s="26"/>
      <c r="M1052" s="26"/>
    </row>
    <row r="1053" spans="1:13" ht="15" outlineLevel="5" x14ac:dyDescent="0.2">
      <c r="A1053" s="29"/>
      <c r="B1053" s="29"/>
      <c r="C1053" s="29" t="s">
        <v>25</v>
      </c>
      <c r="D1053" s="30"/>
      <c r="E1053" s="31" t="s">
        <v>26</v>
      </c>
      <c r="F1053" s="29"/>
      <c r="G1053" s="32">
        <v>0</v>
      </c>
      <c r="H1053" s="33">
        <f>IF((TRIM(M1053)="Ja"),ROUND(ROUND((G1053*D1053),4),2),0)</f>
        <v>0</v>
      </c>
      <c r="I1053" s="33">
        <f>ROUND(ROUND((L1053*H1053),4),2)</f>
        <v>0</v>
      </c>
      <c r="J1053" s="34"/>
      <c r="K1053" s="33">
        <f>ROUND(ROUND((L1053*J1053),4),2)</f>
        <v>0</v>
      </c>
      <c r="L1053" s="35">
        <v>0.19</v>
      </c>
      <c r="M1053" s="36" t="s">
        <v>18</v>
      </c>
    </row>
    <row r="1054" spans="1:13" ht="15" outlineLevel="4" x14ac:dyDescent="0.2">
      <c r="A1054" s="26" t="s">
        <v>1070</v>
      </c>
      <c r="B1054" s="27" t="s">
        <v>1071</v>
      </c>
      <c r="C1054" s="26"/>
      <c r="D1054" s="26"/>
      <c r="E1054" s="26"/>
      <c r="F1054" s="26"/>
      <c r="G1054" s="26"/>
      <c r="H1054" s="26"/>
      <c r="I1054" s="26"/>
      <c r="J1054" s="26"/>
      <c r="K1054" s="26"/>
      <c r="L1054" s="26"/>
      <c r="M1054" s="26"/>
    </row>
    <row r="1055" spans="1:13" ht="405" outlineLevel="5" x14ac:dyDescent="0.2">
      <c r="A1055" s="26"/>
      <c r="B1055" s="28" t="s">
        <v>1072</v>
      </c>
      <c r="C1055" s="26"/>
      <c r="D1055" s="26"/>
      <c r="E1055" s="26"/>
      <c r="F1055" s="26"/>
      <c r="G1055" s="26"/>
      <c r="H1055" s="26"/>
      <c r="I1055" s="26"/>
      <c r="J1055" s="26"/>
      <c r="K1055" s="26"/>
      <c r="L1055" s="26"/>
      <c r="M1055" s="26"/>
    </row>
    <row r="1056" spans="1:13" ht="15" outlineLevel="5" x14ac:dyDescent="0.2">
      <c r="A1056" s="29"/>
      <c r="B1056" s="29"/>
      <c r="C1056" s="29" t="s">
        <v>25</v>
      </c>
      <c r="D1056" s="30"/>
      <c r="E1056" s="31" t="s">
        <v>26</v>
      </c>
      <c r="F1056" s="29"/>
      <c r="G1056" s="32">
        <v>0</v>
      </c>
      <c r="H1056" s="33">
        <f>IF((TRIM(M1056)="Ja"),ROUND(ROUND((G1056*D1056),4),2),0)</f>
        <v>0</v>
      </c>
      <c r="I1056" s="33">
        <f>ROUND(ROUND((L1056*H1056),4),2)</f>
        <v>0</v>
      </c>
      <c r="J1056" s="34"/>
      <c r="K1056" s="33">
        <f>ROUND(ROUND((L1056*J1056),4),2)</f>
        <v>0</v>
      </c>
      <c r="L1056" s="35">
        <v>0.19</v>
      </c>
      <c r="M1056" s="36" t="s">
        <v>18</v>
      </c>
    </row>
    <row r="1057" spans="1:13" ht="15" outlineLevel="4" x14ac:dyDescent="0.2">
      <c r="A1057" s="26" t="s">
        <v>1073</v>
      </c>
      <c r="B1057" s="27" t="s">
        <v>1074</v>
      </c>
      <c r="C1057" s="26"/>
      <c r="D1057" s="26"/>
      <c r="E1057" s="26"/>
      <c r="F1057" s="26"/>
      <c r="G1057" s="26"/>
      <c r="H1057" s="26"/>
      <c r="I1057" s="26"/>
      <c r="J1057" s="26"/>
      <c r="K1057" s="26"/>
      <c r="L1057" s="26"/>
      <c r="M1057" s="26"/>
    </row>
    <row r="1058" spans="1:13" ht="405" outlineLevel="5" x14ac:dyDescent="0.2">
      <c r="A1058" s="26"/>
      <c r="B1058" s="28" t="s">
        <v>1075</v>
      </c>
      <c r="C1058" s="26"/>
      <c r="D1058" s="26"/>
      <c r="E1058" s="26"/>
      <c r="F1058" s="26"/>
      <c r="G1058" s="26"/>
      <c r="H1058" s="26"/>
      <c r="I1058" s="26"/>
      <c r="J1058" s="26"/>
      <c r="K1058" s="26"/>
      <c r="L1058" s="26"/>
      <c r="M1058" s="26"/>
    </row>
    <row r="1059" spans="1:13" ht="15" outlineLevel="5" x14ac:dyDescent="0.2">
      <c r="A1059" s="29"/>
      <c r="B1059" s="29"/>
      <c r="C1059" s="29" t="s">
        <v>25</v>
      </c>
      <c r="D1059" s="30"/>
      <c r="E1059" s="31" t="s">
        <v>26</v>
      </c>
      <c r="F1059" s="29"/>
      <c r="G1059" s="32">
        <v>0</v>
      </c>
      <c r="H1059" s="33">
        <f>IF((TRIM(M1059)="Ja"),ROUND(ROUND((G1059*D1059),4),2),0)</f>
        <v>0</v>
      </c>
      <c r="I1059" s="33">
        <f>ROUND(ROUND((L1059*H1059),4),2)</f>
        <v>0</v>
      </c>
      <c r="J1059" s="34"/>
      <c r="K1059" s="33">
        <f>ROUND(ROUND((L1059*J1059),4),2)</f>
        <v>0</v>
      </c>
      <c r="L1059" s="35">
        <v>0.19</v>
      </c>
      <c r="M1059" s="36" t="s">
        <v>18</v>
      </c>
    </row>
    <row r="1060" spans="1:13" ht="15" outlineLevel="2" x14ac:dyDescent="0.2">
      <c r="A1060" s="17" t="s">
        <v>1076</v>
      </c>
      <c r="B1060" s="18" t="s">
        <v>205</v>
      </c>
      <c r="C1060" s="17" t="s">
        <v>43</v>
      </c>
      <c r="D1060" s="19"/>
      <c r="E1060" s="20"/>
      <c r="F1060" s="17"/>
      <c r="G1060" s="21"/>
      <c r="H1060" s="22">
        <f>IF((TRIM(M1060)="Ja"),SUM(H1063,H1066,H1069,H1072),0)</f>
        <v>0</v>
      </c>
      <c r="I1060" s="22">
        <f>ROUND(ROUND((L1060*H1060),4),2)</f>
        <v>0</v>
      </c>
      <c r="J1060" s="23"/>
      <c r="K1060" s="22">
        <f>ROUND(ROUND((L1060*J1060),4),2)</f>
        <v>0</v>
      </c>
      <c r="L1060" s="24">
        <v>0.19</v>
      </c>
      <c r="M1060" s="25" t="s">
        <v>18</v>
      </c>
    </row>
    <row r="1061" spans="1:13" ht="15" outlineLevel="3" x14ac:dyDescent="0.2">
      <c r="A1061" s="26" t="s">
        <v>1077</v>
      </c>
      <c r="B1061" s="27" t="s">
        <v>1078</v>
      </c>
      <c r="C1061" s="26"/>
      <c r="D1061" s="26"/>
      <c r="E1061" s="26"/>
      <c r="F1061" s="26"/>
      <c r="G1061" s="26"/>
      <c r="H1061" s="26"/>
      <c r="I1061" s="26"/>
      <c r="J1061" s="26"/>
      <c r="K1061" s="26"/>
      <c r="L1061" s="26"/>
      <c r="M1061" s="26"/>
    </row>
    <row r="1062" spans="1:13" ht="281.25" outlineLevel="4" x14ac:dyDescent="0.2">
      <c r="A1062" s="26"/>
      <c r="B1062" s="28" t="s">
        <v>1079</v>
      </c>
      <c r="C1062" s="26"/>
      <c r="D1062" s="26"/>
      <c r="E1062" s="26"/>
      <c r="F1062" s="26"/>
      <c r="G1062" s="26"/>
      <c r="H1062" s="26"/>
      <c r="I1062" s="26"/>
      <c r="J1062" s="26"/>
      <c r="K1062" s="26"/>
      <c r="L1062" s="26"/>
      <c r="M1062" s="26"/>
    </row>
    <row r="1063" spans="1:13" ht="15" outlineLevel="4" x14ac:dyDescent="0.2">
      <c r="A1063" s="29"/>
      <c r="B1063" s="29"/>
      <c r="C1063" s="29" t="s">
        <v>25</v>
      </c>
      <c r="D1063" s="30"/>
      <c r="E1063" s="31" t="s">
        <v>26</v>
      </c>
      <c r="F1063" s="29"/>
      <c r="G1063" s="32">
        <v>0</v>
      </c>
      <c r="H1063" s="33">
        <f>IF((TRIM(M1063)="Ja"),ROUND(ROUND((G1063*D1063),4),2),0)</f>
        <v>0</v>
      </c>
      <c r="I1063" s="33">
        <f>ROUND(ROUND((L1063*H1063),4),2)</f>
        <v>0</v>
      </c>
      <c r="J1063" s="34"/>
      <c r="K1063" s="33">
        <f>ROUND(ROUND((L1063*J1063),4),2)</f>
        <v>0</v>
      </c>
      <c r="L1063" s="35">
        <v>0.19</v>
      </c>
      <c r="M1063" s="36" t="s">
        <v>18</v>
      </c>
    </row>
    <row r="1064" spans="1:13" ht="15" outlineLevel="3" x14ac:dyDescent="0.2">
      <c r="A1064" s="26" t="s">
        <v>1080</v>
      </c>
      <c r="B1064" s="27" t="s">
        <v>1081</v>
      </c>
      <c r="C1064" s="26"/>
      <c r="D1064" s="26"/>
      <c r="E1064" s="26"/>
      <c r="F1064" s="26"/>
      <c r="G1064" s="26"/>
      <c r="H1064" s="26"/>
      <c r="I1064" s="26"/>
      <c r="J1064" s="26"/>
      <c r="K1064" s="26"/>
      <c r="L1064" s="26"/>
      <c r="M1064" s="26"/>
    </row>
    <row r="1065" spans="1:13" ht="409.5" outlineLevel="4" x14ac:dyDescent="0.2">
      <c r="A1065" s="26"/>
      <c r="B1065" s="28" t="s">
        <v>1082</v>
      </c>
      <c r="C1065" s="26"/>
      <c r="D1065" s="26"/>
      <c r="E1065" s="26"/>
      <c r="F1065" s="26"/>
      <c r="G1065" s="26"/>
      <c r="H1065" s="26"/>
      <c r="I1065" s="26"/>
      <c r="J1065" s="26"/>
      <c r="K1065" s="26"/>
      <c r="L1065" s="26"/>
      <c r="M1065" s="26"/>
    </row>
    <row r="1066" spans="1:13" ht="15" outlineLevel="4" x14ac:dyDescent="0.2">
      <c r="A1066" s="29"/>
      <c r="B1066" s="29"/>
      <c r="C1066" s="29" t="s">
        <v>25</v>
      </c>
      <c r="D1066" s="30"/>
      <c r="E1066" s="31" t="s">
        <v>26</v>
      </c>
      <c r="F1066" s="29"/>
      <c r="G1066" s="32">
        <v>0</v>
      </c>
      <c r="H1066" s="33">
        <f>IF((TRIM(M1066)="Ja"),ROUND(ROUND((G1066*D1066),4),2),0)</f>
        <v>0</v>
      </c>
      <c r="I1066" s="33">
        <f>ROUND(ROUND((L1066*H1066),4),2)</f>
        <v>0</v>
      </c>
      <c r="J1066" s="34"/>
      <c r="K1066" s="33">
        <f>ROUND(ROUND((L1066*J1066),4),2)</f>
        <v>0</v>
      </c>
      <c r="L1066" s="35">
        <v>0.19</v>
      </c>
      <c r="M1066" s="36" t="s">
        <v>18</v>
      </c>
    </row>
    <row r="1067" spans="1:13" ht="15" outlineLevel="3" x14ac:dyDescent="0.2">
      <c r="A1067" s="26" t="s">
        <v>1083</v>
      </c>
      <c r="B1067" s="27" t="s">
        <v>1084</v>
      </c>
      <c r="C1067" s="26"/>
      <c r="D1067" s="26"/>
      <c r="E1067" s="26"/>
      <c r="F1067" s="26"/>
      <c r="G1067" s="26"/>
      <c r="H1067" s="26"/>
      <c r="I1067" s="26"/>
      <c r="J1067" s="26"/>
      <c r="K1067" s="26"/>
      <c r="L1067" s="26"/>
      <c r="M1067" s="26"/>
    </row>
    <row r="1068" spans="1:13" ht="409.5" outlineLevel="4" x14ac:dyDescent="0.2">
      <c r="A1068" s="26"/>
      <c r="B1068" s="28" t="s">
        <v>1085</v>
      </c>
      <c r="C1068" s="26"/>
      <c r="D1068" s="26"/>
      <c r="E1068" s="26"/>
      <c r="F1068" s="26"/>
      <c r="G1068" s="26"/>
      <c r="H1068" s="26"/>
      <c r="I1068" s="26"/>
      <c r="J1068" s="26"/>
      <c r="K1068" s="26"/>
      <c r="L1068" s="26"/>
      <c r="M1068" s="26"/>
    </row>
    <row r="1069" spans="1:13" ht="15" outlineLevel="4" x14ac:dyDescent="0.2">
      <c r="A1069" s="29"/>
      <c r="B1069" s="29"/>
      <c r="C1069" s="29" t="s">
        <v>25</v>
      </c>
      <c r="D1069" s="30"/>
      <c r="E1069" s="31" t="s">
        <v>26</v>
      </c>
      <c r="F1069" s="29"/>
      <c r="G1069" s="32">
        <v>0</v>
      </c>
      <c r="H1069" s="33">
        <f>IF((TRIM(M1069)="Ja"),ROUND(ROUND((G1069*D1069),4),2),0)</f>
        <v>0</v>
      </c>
      <c r="I1069" s="33">
        <f>ROUND(ROUND((L1069*H1069),4),2)</f>
        <v>0</v>
      </c>
      <c r="J1069" s="34"/>
      <c r="K1069" s="33">
        <f>ROUND(ROUND((L1069*J1069),4),2)</f>
        <v>0</v>
      </c>
      <c r="L1069" s="35">
        <v>0.19</v>
      </c>
      <c r="M1069" s="36" t="s">
        <v>18</v>
      </c>
    </row>
    <row r="1070" spans="1:13" ht="15" outlineLevel="3" x14ac:dyDescent="0.2">
      <c r="A1070" s="26" t="s">
        <v>1086</v>
      </c>
      <c r="B1070" s="27" t="s">
        <v>1087</v>
      </c>
      <c r="C1070" s="26"/>
      <c r="D1070" s="26"/>
      <c r="E1070" s="26"/>
      <c r="F1070" s="26"/>
      <c r="G1070" s="26"/>
      <c r="H1070" s="26"/>
      <c r="I1070" s="26"/>
      <c r="J1070" s="26"/>
      <c r="K1070" s="26"/>
      <c r="L1070" s="26"/>
      <c r="M1070" s="26"/>
    </row>
    <row r="1071" spans="1:13" ht="315" outlineLevel="4" x14ac:dyDescent="0.2">
      <c r="A1071" s="26"/>
      <c r="B1071" s="28" t="s">
        <v>1088</v>
      </c>
      <c r="C1071" s="26"/>
      <c r="D1071" s="26"/>
      <c r="E1071" s="26"/>
      <c r="F1071" s="26"/>
      <c r="G1071" s="26"/>
      <c r="H1071" s="26"/>
      <c r="I1071" s="26"/>
      <c r="J1071" s="26"/>
      <c r="K1071" s="26"/>
      <c r="L1071" s="26"/>
      <c r="M1071" s="26"/>
    </row>
    <row r="1072" spans="1:13" ht="15" outlineLevel="4" x14ac:dyDescent="0.2">
      <c r="A1072" s="29"/>
      <c r="B1072" s="29"/>
      <c r="C1072" s="29" t="s">
        <v>25</v>
      </c>
      <c r="D1072" s="30"/>
      <c r="E1072" s="31" t="s">
        <v>1089</v>
      </c>
      <c r="F1072" s="29"/>
      <c r="G1072" s="32">
        <v>0</v>
      </c>
      <c r="H1072" s="33">
        <f>IF((TRIM(M1072)="Ja"),ROUND(ROUND((G1072*D1072),4),2),0)</f>
        <v>0</v>
      </c>
      <c r="I1072" s="33">
        <f>ROUND(ROUND((L1072*H1072),4),2)</f>
        <v>0</v>
      </c>
      <c r="J1072" s="34"/>
      <c r="K1072" s="33">
        <f>ROUND(ROUND((L1072*J1072),4),2)</f>
        <v>0</v>
      </c>
      <c r="L1072" s="35">
        <v>0.19</v>
      </c>
      <c r="M1072" s="36" t="s">
        <v>18</v>
      </c>
    </row>
    <row r="1073" spans="1:13" ht="15" outlineLevel="2" x14ac:dyDescent="0.2">
      <c r="A1073" s="17" t="s">
        <v>1090</v>
      </c>
      <c r="B1073" s="18" t="s">
        <v>1091</v>
      </c>
      <c r="C1073" s="17" t="s">
        <v>43</v>
      </c>
      <c r="D1073" s="19"/>
      <c r="E1073" s="20"/>
      <c r="F1073" s="17"/>
      <c r="G1073" s="21"/>
      <c r="H1073" s="23"/>
      <c r="I1073" s="22">
        <f>ROUND(ROUND((L1073*H1073),4),2)</f>
        <v>0</v>
      </c>
      <c r="J1073" s="23"/>
      <c r="K1073" s="22">
        <f>ROUND(ROUND((L1073*J1073),4),2)</f>
        <v>0</v>
      </c>
      <c r="L1073" s="24">
        <v>0.19</v>
      </c>
      <c r="M1073" s="25" t="s">
        <v>18</v>
      </c>
    </row>
    <row r="1074" spans="1:13" ht="15" x14ac:dyDescent="0.2"/>
  </sheetData>
  <mergeCells count="1">
    <mergeCell ref="G2:I2"/>
  </mergeCells>
  <pageMargins left="0.7" right="0.7" top="0.78740157499999996" bottom="0.78740157499999996" header="0.3" footer="0.3"/>
  <ignoredErrors>
    <ignoredError sqref="A7 C7 A8 C8 A9 C11 A12 C14 A15 C17 A18 C20 A21 C23 A24 C24 A25 C25 A26 C28 A29 C31 A32 C34 A35 C37 A38 C40 A41 C43 A44 C44 A45 C47 A48 C50 A51 C53 A54 C54 A55 C57 A58 C60 A61 C63 A64 C66 A67 C69 A70 C72 A73 C75 A76 C78 A79 C81 A82 C84 A85 C87 A88 C90 A91 C93 A94 C96 A97 C97 A98 C100 A101 C103 A104 C106 A107 C109 A110 C112 A113 C115 A116 C116 A117 C119 A120 C122 A123 C125 A126 C128 A129 C131 A132 C132 A133 C135 A136 C138 A139 C141 A142 C144 A145 C147 A148 C150 A151 C153 A154 C156 A157 C159 A160 C162 A163 C165 A166 C168 A169 C171 A172 C174 A175 C177 A178 C180 A181 C181 A182 C184 A185 C185 A186 C186 A187 C189 A190 C192 A193 C195 A196 C198 A199 C201 A202 C204 A205 C207 A208 C210 A211 C213 A214 C216 A217 C219 A220 C222 A223 C225 A226 C228 A229 C231 A232 C234 A235 C237 A238 C240 A241 C241 A242 C244 A245 C247 A248 C250 A251 C253 A254 C256 A257 C259 A260 C262 A263 C265 A266 C268 A269 C271 A272 C274 A275 C277 A278 C280 A281 C283 A284 C286 A287 C289 A290 C292 A293 C295 A296 C298 A299 C301 A302 C304 A305 C307 A308 C310 A311 C313 A314 C316 A317 C319 A320 C322 A323 C325 A326 C328 A329 C331 A332 C334 A335 C337 A338 C338 A339 C341 A342 C344 A345 C347 A348 C350 A351 C353 A354 C356 A357 C359 A360 C360 A361 C361 A362 C364 A365 C367 A368 C370 A371 C373 A374 C376 A377 C379 A380 C382 A383 C385 A386 C388 A389 C391 A392 C394 A395 C397 A398 C400 A401 C403 A404 C406 A407 C409 A410 C412 A413 C415 A416 C418 A419 C421 A422 C424 A425 C427 A428 C430 A431 C433 A434 C436 A437 C437 A438 C440 A441 C443 A444 C446 A447 C449 A450 C452 A453 C455 A456 C458 A459 C461 A462 C464 A465 C467 A468 C470 A471 C473 A474 C476 A477 C479 A480 C482 A483 C485 A486 C486 A487 C489 A490 C492 A493 C495 A496 C498 A499 C501 A502 C504 A505 C507 A508 C510 A511 C513 A514 C516 A517 C519 A520 C522 A523 C525 A526 C528 A529 C531 A532 C534 A535 C535 C538 C541 A542 C544 A545 C547 A548 C550 A551 C553 A554 C556 A557 C559 A560 C562 A563 C565 A566 C568 A569 C571 A572 C574 A575 C577 A578 C580 A581 C583 A584 C586 A587 C589 A590 C592 A593 C595 A596 C598 A599 C601 A602 C604 A605 C607 A608 C608 C611 C614 A615 C615 A616 C618 A619 C621 A622 C624 A625 C627 A628 C630 A631 C633 A634 C636 A637 C639 A640 C642 A643 C645 A646 C648 A649 C651 A652 C654 A655 C657 A658 C660 A661 C663 A664 C664 A665 C667 A668 C670 A671 C673 A674 C676 A677 C679 A680 C682 A683 C685 A686 C688 A689 C691 A692 C694 A695 C697 A698 C700 A701 C703 A704 C706 A707 C709 A710 C712 A713 C715 A716 C718 A719 C721 A722 C724 A725 C727 A728 C730 A731 C733 A734 C736 A737 C739 A740 C742 A743 C743 A744 C746 A747 C749 A750 C752 A753 C755 A756 C756 A757 C759 A760 C762 A763 C765 A766 C768 A769 C771 A772 C774 A775 C777 A778 C778 A779 C781 A782 C784 A785 C787 A788 C790 A791 C793 A794 C796 A797 C799 A800 C802 A803 C805 A806 C808 A809 C811 A812 C814 A815 C817 A818 C820 A821 C823 A824 C826 A827 C829 A830 C832 A833 C835 A836 C838 A839 C841 A842 C844 A845 C847 A848 C850 A851 C853 A854 C854 A855 C857 A858 C860 A861 C863 A864 C866 A867 C869 A870 C870 A871 C871 A872 C874 A875 C877 A878 C880 A881 C883 A884 C886 A887 C889 A890 C892 A893 C895 A896 C898 A899 C901 A902 C904 A905 C907 A908 C910 A911 C913 A914 C914 A915 C915 A916 C918 A919 C921 A922 C924 A925 C927 A928 C930 A931 C933 A934 C936 A937 C939 A940 C942 A943 C945 A946 C948 A949 C951 A952 C954 A955 C957 A958 C960 A961 C961 A962 C962 A963 C965 A966 C968 A969 C971 A972 C974 A975 C977 A978 C980 A981 C983 A984 C984 A985 C987 A988 C990 A991 C991 A992 C994 A995 C995 A996 C998 A999 C1001 A1002 C1002 A1003 C1005 A1006 C1008 A1009 C1011 A1012 C1014 A1015 C1017 A1018 C1020 A1021 C1023 A1024 C1024 A1025 C1025 A1026 C1028 A1029 C1031 A1032 C1034 A1035 C1037 A1038 C1040 A1041 C1041 A1042 C1044 A1045 C1047 A1048 C1050 A1051 C1053 A1054 C1056 A1057 C1059 A1060 C1060 A1061 C1063 A1064 C1066 A1067 C1069 A1070 C1072 A1073 C1073" twoDigitTextYear="1" numberStoredAsText="1"/>
    <ignoredError sqref="H7 I7 K7 H8 I8 K8 H11 I11 K11 H14 I14 K14 H17 I17 K17 H20 I20 K20 H23 I23 K23 H24 I24 K24 H25 I25 K25 H28 I28 K28 H31 I31 K31 H34 I34 K34 H37 I37 K37 H40 I40 K40 H43 I43 K43 H44 I44 K44 H47 I47 K47 H50 I50 K50 H53 I53 K53 H54 I54 K54 H57 I57 K57 H60 I60 K60 H63 I63 K63 H66 I66 K66 H69 I69 K69 H72 I72 K72 H75 I75 K75 H78 I78 K78 H81 I81 K81 H84 I84 K84 H87 I87 K87 H90 I90 K90 H93 I93 K93 H96 I96 K96 H97 I97 K97 H100 I100 K100 H103 I103 K103 H106 I106 K106 H109 I109 K109 H112 I112 K112 H115 I115 K115 H116 I116 K116 H119 I119 K119 H122 I122 K122 H125 I125 K125 H128 I128 K128 H131 I131 K131 H132 I132 K132 H135 I135 K135 H138 I138 K138 H141 I141 K141 H144 I144 K144 H147 I147 K147 H150 I150 K150 H153 I153 K153 H156 I156 K156 H159 I159 K159 H162 I162 K162 H165 I165 K165 H168 I168 K168 H171 I171 K171 H174 I174 K174 H177 I177 K177 H180 I180 K180 H181 I181 K181 H184 I184 K184 H185 I185 K185 H186 I186 K186 H189 I189 K189 H192 I192 K192 H195 I195 K195 H198 I198 K198 H201 I201 K201 H204 I204 K204 H207 I207 K207 H210 I210 K210 H213 I213 K213 H216 I216 K216 H219 I219 K219 H222 I222 K222 H225 I225 K225 H228 I228 K228 H231 I231 K231 H234 I234 K234 H237 I237 K237 H240 I240 K240 H241 I241 K241 H244 I244 K244 H247 I247 K247 H250 I250 K250 H253 I253 K253 H256 I256 K256 H259 I259 K259 H262 I262 K262 H265 I265 K265 H268 I268 K268 H271 I271 K271 H274 I274 K274 H277 I277 K277 H280 I280 K280 H283 I283 K283 H286 I286 K286 H289 I289 K289 H292 I292 K292 H295 I295 K295 H298 I298 K298 H301 I301 K301 H304 I304 K304 H307 I307 K307 H310 I310 K310 H313 I313 K313 H316 I316 K316 H319 I319 K319 H322 I322 K322 H325 I325 K325 H328 I328 K328 H331 I331 K331 H334 I334 K334 H337 I337 K337 H338 I338 K338 H341 I341 K341 H344 I344 K344 H347 I347 K347 H350 I350 K350 H353 I353 K353 H356 I356 K356 H359 I359 K359 I360 K360 H361 I361 K361 H364 I364 K364 H367 I367 K367 H370 I370 K370 H373 I373 K373 H376 I376 K376 H379 I379 K379 H382 I382 K382 H385 I385 K385 H388 I388 K388 H391 I391 K391 H394 I394 K394 H397 I397 K397 H400 I400 K400 H403 I403 K403 H406 I406 K406 H409 I409 K409 H412 I412 K412 H415 I415 K415 H418 I418 K418 H421 I421 K421 H424 I424 K424 H427 I427 K427 H430 I430 K430 H433 I433 K433 H436 I436 K436 H437 I437 K437 H440 I440 K440 H443 I443 K443 H446 I446 K446 H449 I449 K449 H452 I452 K452 H455 I455 K455 H458 I458 K458 H461 I461 K461 H464 I464 K464 H467 I467 K467 H470 I470 K470 H473 I473 K473 H476 I476 K476 H479 I479 K479 H482 I482 K482 H485 I485 K485 H486 I486 K486 H489 I489 K489 H492 I492 K492 H495 I495 K495 H498 I498 K498 H501 I501 K501 H504 I504 K504 H507 I507 K507 H510 I510 K510 H513 I513 K513 H516 I516 K516 H519 I519 K519 H522 I522 K522 H525 I525 K525 H528 I528 K528 H531 I531 K531 H534 I534 K534 H535 I535 K535 I538 K538 I541 K541 H544 I544 K544 H547 I547 K547 H550 I550 K550 H553 I553 K553 H556 I556 K556 H559 I559 K559 H562 I562 K562 H565 I565 K565 H568 I568 K568 H571 I571 K571 H574 I574 K574 H577 I577 K577 H580 I580 K580 H583 I583 K583 H586 I586 K586 H589 I589 K589 H592 I592 K592 H595 I595 K595 H598 I598 K598 H601 I601 K601 H604 I604 K604 H607 I607 K607 H608 I608 K608 H615 I615 K615 H618 I618 K618 H621 I621 K621 H624 I624 K624 H627 I627 K627 H630 I630 K630 H633 I633 K633 H636 I636 K636 H639 I639 K639 H642 I642 K642 H645 I645 K645 H648 I648 K648 H651 I651 K651 H654 I654 K654 H657 I657 K657 H660 I660 K660 H663 I663 K663 H664 I664 K664 H667 I667 K667 H670 I670 K670 H673 I673 K673 H676 I676 K676 H679 I679 K679 H682 I682 K682 H685 I685 K685 H688 I688 K688 H691 I691 K691 H694 I694 K694 H697 I697 K697 H700 I700 K700 H703 I703 K703 H706 I706 K706 H709 I709 K709 H712 I712 K712 H715 I715 K715 H718 I718 K718 H721 I721 K721 H724 I724 K724 H727 I727 K727 H730 I730 K730 H733 I733 K733 H736 I736 K736 H739 I739 K739 H742 I742 K742 H743 I743 K743 H746 I746 K746 H749 I749 K749 H752 I752 K752 H755 I755 K755 H756 I756 K756 H759 I759 K759 H762 I762 K762 H765 I765 K765 H768 I768 K768 H771 I771 K771 H774 I774 K774 H777 I777 K777 H778 I778 K778 H781 I781 K781 H784 I784 K784 H787 I787 K787 H790 I790 K790 H793 I793 K793 H796 I796 K796 H799 I799 K799 H802 I802 K802 H805 I805 K805 H808 I808 K808 H811 I811 K811 H814 I814 K814 H817 I817 K817 H820 I820 K820 H823 I823 K823 H826 I826 K826 H829 I829 K829 H832 I832 K832 H835 I835 K835 H838 I838 K838 H841 I841 K841 H844 I844 K844 H847 I847 K847 H850 I850 K850 H853 I853 K853 H854 I854 K854 H857 I857 K857 H860 I860 K860 H863 I863 K863 H866 I866 K866 H869 I869 K869 I870 K870 H871 I871 K871 H874 I874 K874 H877 I877 K877 H880 I880 K880 H883 I883 K883 H886 I886 K886 H889 I889 K889 H892 I892 K892 H895 I895 K895 H898 I898 K898 H901 I901 K901 H904 I904 K904 H907 I907 K907 H910 I910 K910 H913 I913 K913 H914 I914 K914 H915 I915 K915 H918 I918 K918 H921 I921 K921 H924 I924 K924 H927 I927 K927 H930 I930 K930 H933 I933 K933 H936 I936 K936 H939 I939 K939 H942 I942 K942 H945 I945 K945 H948 I948 K948 H951 I951 K951 H954 I954 K954 H957 I957 K957 H960 I960 K960 H961 I961 K961 H962 I962 K962 H965 I965 K965 H968 I968 K968 H971 I971 K971 H974 I974 K974 H977 I977 K977 H980 I980 K980 H983 I983 K983 H984 I984 K984 H987 I987 K987 H990 I990 K990 H991 I991 K991 H994 I994 K994 H995 I995 K995 H998 I998 K998 H1001 I1001 K1001 H1002 I1002 K1002 H1005 I1005 K1005 H1008 I1008 K1008 H1011 I1011 K1011 H1014 I1014 K1014 H1017 I1017 K1017 H1020 I1020 K1020 H1023 I1023 K1023 H1024 I1024 K1024 H1025 I1025 K1025 H1028 I1028 K1028 H1031 I1031 K1031 H1034 I1034 K1034 H1037 I1037 K1037 H1040 I1040 K1040 H1041 I1041 K1041 H1044 I1044 K1044 H1047 I1047 K1047 H1050 I1050 K1050 H1053 I1053 K1053 H1056 I1056 K1056 H1059 I1059 K1059 H1060 I1060 K1060 H1063 I1063 K1063 H1066 I1066 K1066 H1069 I1069 K1069 H1072 I1072 K1072 I1073 K1073" formula="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MT_A Shure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Bauch, Jochen</cp:lastModifiedBy>
  <dcterms:modified xsi:type="dcterms:W3CDTF">2019-07-15T09:52:23Z</dcterms:modified>
</cp:coreProperties>
</file>